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BRANCH " sheetId="1" r:id="rId1"/>
    <sheet name="ATM" sheetId="2" r:id="rId2"/>
    <sheet name="FLC" sheetId="3" r:id="rId3"/>
    <sheet name="RSETI" sheetId="4" r:id="rId4"/>
    <sheet name="CD RATIO BANK WISE" sheetId="5" r:id="rId5"/>
    <sheet name="CD RATIO DIST WISE" sheetId="6" r:id="rId6"/>
  </sheets>
  <calcPr calcId="152511"/>
</workbook>
</file>

<file path=xl/calcChain.xml><?xml version="1.0" encoding="utf-8"?>
<calcChain xmlns="http://schemas.openxmlformats.org/spreadsheetml/2006/main">
  <c r="L26" i="4" l="1"/>
  <c r="K26" i="4"/>
  <c r="J26" i="4"/>
  <c r="G26" i="4"/>
  <c r="F26" i="4"/>
  <c r="E26" i="4"/>
  <c r="D26" i="4"/>
  <c r="I25" i="4"/>
  <c r="N25" i="4" s="1"/>
  <c r="I24" i="4"/>
  <c r="N24" i="4" s="1"/>
  <c r="I23" i="4"/>
  <c r="N23" i="4" s="1"/>
  <c r="I22" i="4"/>
  <c r="N22" i="4" s="1"/>
  <c r="I21" i="4"/>
  <c r="N21" i="4" s="1"/>
  <c r="I20" i="4"/>
  <c r="N20" i="4" s="1"/>
  <c r="I19" i="4"/>
  <c r="N19" i="4" s="1"/>
  <c r="I18" i="4"/>
  <c r="N18" i="4" s="1"/>
  <c r="I17" i="4"/>
  <c r="N17" i="4" s="1"/>
  <c r="I16" i="4"/>
  <c r="N16" i="4" s="1"/>
  <c r="I15" i="4"/>
  <c r="I26" i="4" s="1"/>
  <c r="L14" i="4"/>
  <c r="K14" i="4"/>
  <c r="J14" i="4"/>
  <c r="G14" i="4"/>
  <c r="F14" i="4"/>
  <c r="E14" i="4"/>
  <c r="D14" i="4"/>
  <c r="I13" i="4"/>
  <c r="N13" i="4" s="1"/>
  <c r="H13" i="4"/>
  <c r="M13" i="4" s="1"/>
  <c r="I12" i="4"/>
  <c r="I14" i="4" s="1"/>
  <c r="N14" i="4" s="1"/>
  <c r="H12" i="4"/>
  <c r="H14" i="4" s="1"/>
  <c r="M14" i="4" s="1"/>
  <c r="L11" i="4"/>
  <c r="L27" i="4" s="1"/>
  <c r="K11" i="4"/>
  <c r="K27" i="4" s="1"/>
  <c r="J11" i="4"/>
  <c r="J27" i="4" s="1"/>
  <c r="G11" i="4"/>
  <c r="G27" i="4" s="1"/>
  <c r="F11" i="4"/>
  <c r="F27" i="4" s="1"/>
  <c r="E11" i="4"/>
  <c r="E27" i="4" s="1"/>
  <c r="D11" i="4"/>
  <c r="D27" i="4" s="1"/>
  <c r="I10" i="4"/>
  <c r="N10" i="4" s="1"/>
  <c r="I9" i="4"/>
  <c r="H9" i="4" s="1"/>
  <c r="M9" i="4" s="1"/>
  <c r="I8" i="4"/>
  <c r="H8" i="4" s="1"/>
  <c r="M8" i="4" s="1"/>
  <c r="I7" i="4"/>
  <c r="H7" i="4" s="1"/>
  <c r="M7" i="4" s="1"/>
  <c r="I6" i="4"/>
  <c r="I11" i="4" s="1"/>
  <c r="N26" i="4" l="1"/>
  <c r="N6" i="4"/>
  <c r="N7" i="4"/>
  <c r="N8" i="4"/>
  <c r="N9" i="4"/>
  <c r="H6" i="4"/>
  <c r="H10" i="4"/>
  <c r="M10" i="4" s="1"/>
  <c r="N11" i="4"/>
  <c r="N12" i="4"/>
  <c r="H15" i="4"/>
  <c r="H16" i="4"/>
  <c r="M16" i="4" s="1"/>
  <c r="H17" i="4"/>
  <c r="M17" i="4" s="1"/>
  <c r="H18" i="4"/>
  <c r="M18" i="4" s="1"/>
  <c r="H19" i="4"/>
  <c r="M19" i="4" s="1"/>
  <c r="H20" i="4"/>
  <c r="M20" i="4" s="1"/>
  <c r="H21" i="4"/>
  <c r="M21" i="4" s="1"/>
  <c r="H22" i="4"/>
  <c r="M22" i="4" s="1"/>
  <c r="H23" i="4"/>
  <c r="M23" i="4" s="1"/>
  <c r="H24" i="4"/>
  <c r="M24" i="4" s="1"/>
  <c r="H25" i="4"/>
  <c r="M25" i="4" s="1"/>
  <c r="I27" i="4"/>
  <c r="N27" i="4" s="1"/>
  <c r="M12" i="4"/>
  <c r="N15" i="4"/>
  <c r="H26" i="4" l="1"/>
  <c r="M26" i="4" s="1"/>
  <c r="M15" i="4"/>
  <c r="H11" i="4"/>
  <c r="M11" i="4" s="1"/>
  <c r="M6" i="4"/>
  <c r="H27" i="4" l="1"/>
  <c r="M27" i="4" s="1"/>
  <c r="T59" i="2" l="1"/>
  <c r="U59" i="2" s="1"/>
  <c r="S59" i="2"/>
  <c r="R59" i="2"/>
  <c r="V59" i="2" s="1"/>
  <c r="P59" i="2"/>
  <c r="O59" i="2"/>
  <c r="N59" i="2"/>
  <c r="M59" i="2"/>
  <c r="Q59" i="2" s="1"/>
  <c r="J59" i="2"/>
  <c r="K59" i="2" s="1"/>
  <c r="I59" i="2"/>
  <c r="H59" i="2"/>
  <c r="L59" i="2" s="1"/>
  <c r="F59" i="2"/>
  <c r="E59" i="2"/>
  <c r="D59" i="2"/>
  <c r="C59" i="2"/>
  <c r="G59" i="2" s="1"/>
  <c r="V58" i="2"/>
  <c r="U58" i="2"/>
  <c r="Q58" i="2"/>
  <c r="P58" i="2"/>
  <c r="L58" i="2"/>
  <c r="K58" i="2"/>
  <c r="G58" i="2"/>
  <c r="F58" i="2"/>
  <c r="V57" i="2"/>
  <c r="U57" i="2"/>
  <c r="Q57" i="2"/>
  <c r="P57" i="2"/>
  <c r="L57" i="2"/>
  <c r="K57" i="2"/>
  <c r="G57" i="2"/>
  <c r="F57" i="2"/>
  <c r="V56" i="2"/>
  <c r="U56" i="2"/>
  <c r="Q56" i="2"/>
  <c r="P56" i="2"/>
  <c r="L56" i="2"/>
  <c r="K56" i="2"/>
  <c r="G56" i="2"/>
  <c r="F56" i="2"/>
  <c r="V55" i="2"/>
  <c r="U55" i="2"/>
  <c r="Q55" i="2"/>
  <c r="P55" i="2"/>
  <c r="L55" i="2"/>
  <c r="K55" i="2"/>
  <c r="G55" i="2"/>
  <c r="F55" i="2"/>
  <c r="V54" i="2"/>
  <c r="U54" i="2"/>
  <c r="Q54" i="2"/>
  <c r="P54" i="2"/>
  <c r="L54" i="2"/>
  <c r="K54" i="2"/>
  <c r="G54" i="2"/>
  <c r="F54" i="2"/>
  <c r="V53" i="2"/>
  <c r="U53" i="2"/>
  <c r="Q53" i="2"/>
  <c r="P53" i="2"/>
  <c r="L53" i="2"/>
  <c r="K53" i="2"/>
  <c r="G53" i="2"/>
  <c r="F53" i="2"/>
  <c r="T52" i="2"/>
  <c r="U52" i="2" s="1"/>
  <c r="S52" i="2"/>
  <c r="R52" i="2"/>
  <c r="V52" i="2" s="1"/>
  <c r="P52" i="2"/>
  <c r="O52" i="2"/>
  <c r="N52" i="2"/>
  <c r="M52" i="2"/>
  <c r="Q52" i="2" s="1"/>
  <c r="J52" i="2"/>
  <c r="K52" i="2" s="1"/>
  <c r="I52" i="2"/>
  <c r="H52" i="2"/>
  <c r="L52" i="2" s="1"/>
  <c r="F52" i="2"/>
  <c r="E52" i="2"/>
  <c r="D52" i="2"/>
  <c r="C52" i="2"/>
  <c r="G52" i="2" s="1"/>
  <c r="V51" i="2"/>
  <c r="U51" i="2"/>
  <c r="Q51" i="2"/>
  <c r="P51" i="2"/>
  <c r="L51" i="2"/>
  <c r="K51" i="2"/>
  <c r="G51" i="2"/>
  <c r="F51" i="2"/>
  <c r="V50" i="2"/>
  <c r="U50" i="2"/>
  <c r="Q50" i="2"/>
  <c r="P50" i="2"/>
  <c r="L50" i="2"/>
  <c r="K50" i="2"/>
  <c r="G50" i="2"/>
  <c r="F50" i="2"/>
  <c r="V49" i="2"/>
  <c r="U49" i="2"/>
  <c r="Q49" i="2"/>
  <c r="P49" i="2"/>
  <c r="L49" i="2"/>
  <c r="K49" i="2"/>
  <c r="G49" i="2"/>
  <c r="F49" i="2"/>
  <c r="V48" i="2"/>
  <c r="U48" i="2"/>
  <c r="Q48" i="2"/>
  <c r="P48" i="2"/>
  <c r="L48" i="2"/>
  <c r="K48" i="2"/>
  <c r="G48" i="2"/>
  <c r="F48" i="2"/>
  <c r="V47" i="2"/>
  <c r="U47" i="2"/>
  <c r="Q47" i="2"/>
  <c r="P47" i="2"/>
  <c r="L47" i="2"/>
  <c r="K47" i="2"/>
  <c r="G47" i="2"/>
  <c r="F47" i="2"/>
  <c r="V46" i="2"/>
  <c r="U46" i="2"/>
  <c r="Q46" i="2"/>
  <c r="P46" i="2"/>
  <c r="L46" i="2"/>
  <c r="K46" i="2"/>
  <c r="G46" i="2"/>
  <c r="F46" i="2"/>
  <c r="V45" i="2"/>
  <c r="U45" i="2"/>
  <c r="Q45" i="2"/>
  <c r="P45" i="2"/>
  <c r="L45" i="2"/>
  <c r="K45" i="2"/>
  <c r="G45" i="2"/>
  <c r="F45" i="2"/>
  <c r="T44" i="2"/>
  <c r="U44" i="2" s="1"/>
  <c r="S44" i="2"/>
  <c r="R44" i="2"/>
  <c r="V44" i="2" s="1"/>
  <c r="P44" i="2"/>
  <c r="O44" i="2"/>
  <c r="N44" i="2"/>
  <c r="M44" i="2"/>
  <c r="Q44" i="2" s="1"/>
  <c r="J44" i="2"/>
  <c r="K44" i="2" s="1"/>
  <c r="I44" i="2"/>
  <c r="H44" i="2"/>
  <c r="L44" i="2" s="1"/>
  <c r="F44" i="2"/>
  <c r="E44" i="2"/>
  <c r="D44" i="2"/>
  <c r="C44" i="2"/>
  <c r="G44" i="2" s="1"/>
  <c r="V43" i="2"/>
  <c r="U43" i="2"/>
  <c r="Q43" i="2"/>
  <c r="P43" i="2"/>
  <c r="L43" i="2"/>
  <c r="K43" i="2"/>
  <c r="G43" i="2"/>
  <c r="F43" i="2"/>
  <c r="T42" i="2"/>
  <c r="U42" i="2" s="1"/>
  <c r="S42" i="2"/>
  <c r="R42" i="2"/>
  <c r="V42" i="2" s="1"/>
  <c r="P42" i="2"/>
  <c r="O42" i="2"/>
  <c r="N42" i="2"/>
  <c r="M42" i="2"/>
  <c r="Q42" i="2" s="1"/>
  <c r="J42" i="2"/>
  <c r="K42" i="2" s="1"/>
  <c r="I42" i="2"/>
  <c r="H42" i="2"/>
  <c r="L42" i="2" s="1"/>
  <c r="F42" i="2"/>
  <c r="E42" i="2"/>
  <c r="D42" i="2"/>
  <c r="C42" i="2"/>
  <c r="G42" i="2" s="1"/>
  <c r="V41" i="2"/>
  <c r="U41" i="2"/>
  <c r="Q41" i="2"/>
  <c r="P41" i="2"/>
  <c r="L41" i="2"/>
  <c r="K41" i="2"/>
  <c r="G41" i="2"/>
  <c r="F41" i="2"/>
  <c r="T40" i="2"/>
  <c r="U40" i="2" s="1"/>
  <c r="S40" i="2"/>
  <c r="R40" i="2"/>
  <c r="V40" i="2" s="1"/>
  <c r="P40" i="2"/>
  <c r="O40" i="2"/>
  <c r="N40" i="2"/>
  <c r="M40" i="2"/>
  <c r="Q40" i="2" s="1"/>
  <c r="J40" i="2"/>
  <c r="K40" i="2" s="1"/>
  <c r="I40" i="2"/>
  <c r="H40" i="2"/>
  <c r="L40" i="2" s="1"/>
  <c r="F40" i="2"/>
  <c r="E40" i="2"/>
  <c r="D40" i="2"/>
  <c r="C40" i="2"/>
  <c r="G40" i="2" s="1"/>
  <c r="V39" i="2"/>
  <c r="U39" i="2"/>
  <c r="Q39" i="2"/>
  <c r="P39" i="2"/>
  <c r="L39" i="2"/>
  <c r="K39" i="2"/>
  <c r="G39" i="2"/>
  <c r="F39" i="2"/>
  <c r="V38" i="2"/>
  <c r="U38" i="2"/>
  <c r="Q38" i="2"/>
  <c r="P38" i="2"/>
  <c r="L38" i="2"/>
  <c r="K38" i="2"/>
  <c r="G38" i="2"/>
  <c r="F38" i="2"/>
  <c r="V37" i="2"/>
  <c r="U37" i="2"/>
  <c r="Q37" i="2"/>
  <c r="P37" i="2"/>
  <c r="L37" i="2"/>
  <c r="K37" i="2"/>
  <c r="G37" i="2"/>
  <c r="F37" i="2"/>
  <c r="V36" i="2"/>
  <c r="U36" i="2"/>
  <c r="Q36" i="2"/>
  <c r="P36" i="2"/>
  <c r="L36" i="2"/>
  <c r="K36" i="2"/>
  <c r="G36" i="2"/>
  <c r="F36" i="2"/>
  <c r="V35" i="2"/>
  <c r="U35" i="2"/>
  <c r="Q35" i="2"/>
  <c r="P35" i="2"/>
  <c r="L35" i="2"/>
  <c r="K35" i="2"/>
  <c r="G35" i="2"/>
  <c r="F35" i="2"/>
  <c r="V34" i="2"/>
  <c r="U34" i="2"/>
  <c r="Q34" i="2"/>
  <c r="P34" i="2"/>
  <c r="L34" i="2"/>
  <c r="K34" i="2"/>
  <c r="G34" i="2"/>
  <c r="F34" i="2"/>
  <c r="V33" i="2"/>
  <c r="U33" i="2"/>
  <c r="Q33" i="2"/>
  <c r="P33" i="2"/>
  <c r="L33" i="2"/>
  <c r="K33" i="2"/>
  <c r="G33" i="2"/>
  <c r="F33" i="2"/>
  <c r="V32" i="2"/>
  <c r="U32" i="2"/>
  <c r="Q32" i="2"/>
  <c r="P32" i="2"/>
  <c r="L32" i="2"/>
  <c r="K32" i="2"/>
  <c r="G32" i="2"/>
  <c r="F32" i="2"/>
  <c r="V31" i="2"/>
  <c r="U31" i="2"/>
  <c r="Q31" i="2"/>
  <c r="P31" i="2"/>
  <c r="L31" i="2"/>
  <c r="K31" i="2"/>
  <c r="G31" i="2"/>
  <c r="F31" i="2"/>
  <c r="V30" i="2"/>
  <c r="U30" i="2"/>
  <c r="Q30" i="2"/>
  <c r="P30" i="2"/>
  <c r="L30" i="2"/>
  <c r="K30" i="2"/>
  <c r="G30" i="2"/>
  <c r="F30" i="2"/>
  <c r="V29" i="2"/>
  <c r="U29" i="2"/>
  <c r="Q29" i="2"/>
  <c r="P29" i="2"/>
  <c r="L29" i="2"/>
  <c r="K29" i="2"/>
  <c r="G29" i="2"/>
  <c r="F29" i="2"/>
  <c r="V28" i="2"/>
  <c r="U28" i="2"/>
  <c r="Q28" i="2"/>
  <c r="P28" i="2"/>
  <c r="L28" i="2"/>
  <c r="K28" i="2"/>
  <c r="G28" i="2"/>
  <c r="F28" i="2"/>
  <c r="V27" i="2"/>
  <c r="U27" i="2"/>
  <c r="Q27" i="2"/>
  <c r="P27" i="2"/>
  <c r="L27" i="2"/>
  <c r="K27" i="2"/>
  <c r="G27" i="2"/>
  <c r="F27" i="2"/>
  <c r="V26" i="2"/>
  <c r="U26" i="2"/>
  <c r="Q26" i="2"/>
  <c r="P26" i="2"/>
  <c r="L26" i="2"/>
  <c r="K26" i="2"/>
  <c r="G26" i="2"/>
  <c r="F26" i="2"/>
  <c r="V25" i="2"/>
  <c r="U25" i="2"/>
  <c r="Q25" i="2"/>
  <c r="P25" i="2"/>
  <c r="L25" i="2"/>
  <c r="K25" i="2"/>
  <c r="G25" i="2"/>
  <c r="F25" i="2"/>
  <c r="V24" i="2"/>
  <c r="U24" i="2"/>
  <c r="Q24" i="2"/>
  <c r="P24" i="2"/>
  <c r="L24" i="2"/>
  <c r="K24" i="2"/>
  <c r="G24" i="2"/>
  <c r="F24" i="2"/>
  <c r="V23" i="2"/>
  <c r="U23" i="2"/>
  <c r="Q23" i="2"/>
  <c r="P23" i="2"/>
  <c r="L23" i="2"/>
  <c r="K23" i="2"/>
  <c r="G23" i="2"/>
  <c r="F23" i="2"/>
  <c r="V22" i="2"/>
  <c r="U22" i="2"/>
  <c r="Q22" i="2"/>
  <c r="P22" i="2"/>
  <c r="L22" i="2"/>
  <c r="K22" i="2"/>
  <c r="G22" i="2"/>
  <c r="F22" i="2"/>
  <c r="V21" i="2"/>
  <c r="U21" i="2"/>
  <c r="Q21" i="2"/>
  <c r="P21" i="2"/>
  <c r="L21" i="2"/>
  <c r="K21" i="2"/>
  <c r="G21" i="2"/>
  <c r="F21" i="2"/>
  <c r="T20" i="2"/>
  <c r="T60" i="2" s="1"/>
  <c r="S20" i="2"/>
  <c r="S60" i="2" s="1"/>
  <c r="R20" i="2"/>
  <c r="R60" i="2" s="1"/>
  <c r="V60" i="2" s="1"/>
  <c r="P20" i="2"/>
  <c r="O20" i="2"/>
  <c r="O60" i="2" s="1"/>
  <c r="N20" i="2"/>
  <c r="N60" i="2" s="1"/>
  <c r="M20" i="2"/>
  <c r="M60" i="2" s="1"/>
  <c r="Q60" i="2" s="1"/>
  <c r="J20" i="2"/>
  <c r="J60" i="2" s="1"/>
  <c r="I20" i="2"/>
  <c r="I60" i="2" s="1"/>
  <c r="H20" i="2"/>
  <c r="H60" i="2" s="1"/>
  <c r="L60" i="2" s="1"/>
  <c r="F20" i="2"/>
  <c r="E20" i="2"/>
  <c r="E60" i="2" s="1"/>
  <c r="D20" i="2"/>
  <c r="D60" i="2" s="1"/>
  <c r="C20" i="2"/>
  <c r="C60" i="2" s="1"/>
  <c r="G60" i="2" s="1"/>
  <c r="V19" i="2"/>
  <c r="U19" i="2"/>
  <c r="Q19" i="2"/>
  <c r="P19" i="2"/>
  <c r="L19" i="2"/>
  <c r="K19" i="2"/>
  <c r="G19" i="2"/>
  <c r="F19" i="2"/>
  <c r="V18" i="2"/>
  <c r="U18" i="2"/>
  <c r="Q18" i="2"/>
  <c r="P18" i="2"/>
  <c r="L18" i="2"/>
  <c r="K18" i="2"/>
  <c r="G18" i="2"/>
  <c r="F18" i="2"/>
  <c r="V17" i="2"/>
  <c r="U17" i="2"/>
  <c r="Q17" i="2"/>
  <c r="P17" i="2"/>
  <c r="L17" i="2"/>
  <c r="K17" i="2"/>
  <c r="G17" i="2"/>
  <c r="F17" i="2"/>
  <c r="V16" i="2"/>
  <c r="U16" i="2"/>
  <c r="Q16" i="2"/>
  <c r="P16" i="2"/>
  <c r="L16" i="2"/>
  <c r="K16" i="2"/>
  <c r="G16" i="2"/>
  <c r="F16" i="2"/>
  <c r="V15" i="2"/>
  <c r="U15" i="2"/>
  <c r="Q15" i="2"/>
  <c r="P15" i="2"/>
  <c r="L15" i="2"/>
  <c r="K15" i="2"/>
  <c r="G15" i="2"/>
  <c r="F15" i="2"/>
  <c r="V14" i="2"/>
  <c r="U14" i="2"/>
  <c r="Q14" i="2"/>
  <c r="P14" i="2"/>
  <c r="L14" i="2"/>
  <c r="K14" i="2"/>
  <c r="G14" i="2"/>
  <c r="F14" i="2"/>
  <c r="V13" i="2"/>
  <c r="U13" i="2"/>
  <c r="Q13" i="2"/>
  <c r="P13" i="2"/>
  <c r="L13" i="2"/>
  <c r="K13" i="2"/>
  <c r="G13" i="2"/>
  <c r="F13" i="2"/>
  <c r="V12" i="2"/>
  <c r="U12" i="2"/>
  <c r="Q12" i="2"/>
  <c r="P12" i="2"/>
  <c r="L12" i="2"/>
  <c r="K12" i="2"/>
  <c r="G12" i="2"/>
  <c r="F12" i="2"/>
  <c r="V11" i="2"/>
  <c r="U11" i="2"/>
  <c r="Q11" i="2"/>
  <c r="P11" i="2"/>
  <c r="L11" i="2"/>
  <c r="K11" i="2"/>
  <c r="G11" i="2"/>
  <c r="F11" i="2"/>
  <c r="V10" i="2"/>
  <c r="U10" i="2"/>
  <c r="Q10" i="2"/>
  <c r="P10" i="2"/>
  <c r="L10" i="2"/>
  <c r="K10" i="2"/>
  <c r="G10" i="2"/>
  <c r="F10" i="2"/>
  <c r="V9" i="2"/>
  <c r="U9" i="2"/>
  <c r="Q9" i="2"/>
  <c r="P9" i="2"/>
  <c r="L9" i="2"/>
  <c r="K9" i="2"/>
  <c r="G9" i="2"/>
  <c r="F9" i="2"/>
  <c r="V8" i="2"/>
  <c r="U8" i="2"/>
  <c r="Q8" i="2"/>
  <c r="P8" i="2"/>
  <c r="L8" i="2"/>
  <c r="K8" i="2"/>
  <c r="G8" i="2"/>
  <c r="F8" i="2"/>
  <c r="J7" i="2"/>
  <c r="H7" i="2"/>
  <c r="E7" i="2"/>
  <c r="D7" i="2"/>
  <c r="C7" i="2"/>
  <c r="K6" i="2"/>
  <c r="P6" i="2" s="1"/>
  <c r="U6" i="2" s="1"/>
  <c r="J6" i="2"/>
  <c r="O6" i="2" s="1"/>
  <c r="I6" i="2"/>
  <c r="I7" i="2" s="1"/>
  <c r="H6" i="2"/>
  <c r="M6" i="2" s="1"/>
  <c r="T59" i="1"/>
  <c r="U59" i="1" s="1"/>
  <c r="S59" i="1"/>
  <c r="R59" i="1"/>
  <c r="V59" i="1" s="1"/>
  <c r="P59" i="1"/>
  <c r="O59" i="1"/>
  <c r="N59" i="1"/>
  <c r="M59" i="1"/>
  <c r="Q59" i="1" s="1"/>
  <c r="J59" i="1"/>
  <c r="K59" i="1" s="1"/>
  <c r="I59" i="1"/>
  <c r="H59" i="1"/>
  <c r="L59" i="1" s="1"/>
  <c r="F59" i="1"/>
  <c r="E59" i="1"/>
  <c r="D59" i="1"/>
  <c r="C59" i="1"/>
  <c r="G59" i="1" s="1"/>
  <c r="V58" i="1"/>
  <c r="U58" i="1"/>
  <c r="Q58" i="1"/>
  <c r="P58" i="1"/>
  <c r="L58" i="1"/>
  <c r="K58" i="1"/>
  <c r="G58" i="1"/>
  <c r="F58" i="1"/>
  <c r="V57" i="1"/>
  <c r="U57" i="1"/>
  <c r="Q57" i="1"/>
  <c r="P57" i="1"/>
  <c r="L57" i="1"/>
  <c r="K57" i="1"/>
  <c r="G57" i="1"/>
  <c r="F57" i="1"/>
  <c r="V56" i="1"/>
  <c r="U56" i="1"/>
  <c r="Q56" i="1"/>
  <c r="P56" i="1"/>
  <c r="L56" i="1"/>
  <c r="K56" i="1"/>
  <c r="G56" i="1"/>
  <c r="F56" i="1"/>
  <c r="V55" i="1"/>
  <c r="U55" i="1"/>
  <c r="Q55" i="1"/>
  <c r="P55" i="1"/>
  <c r="L55" i="1"/>
  <c r="K55" i="1"/>
  <c r="G55" i="1"/>
  <c r="F55" i="1"/>
  <c r="V54" i="1"/>
  <c r="U54" i="1"/>
  <c r="Q54" i="1"/>
  <c r="P54" i="1"/>
  <c r="L54" i="1"/>
  <c r="K54" i="1"/>
  <c r="G54" i="1"/>
  <c r="F54" i="1"/>
  <c r="V53" i="1"/>
  <c r="U53" i="1"/>
  <c r="Q53" i="1"/>
  <c r="P53" i="1"/>
  <c r="L53" i="1"/>
  <c r="K53" i="1"/>
  <c r="G53" i="1"/>
  <c r="F53" i="1"/>
  <c r="T52" i="1"/>
  <c r="U52" i="1" s="1"/>
  <c r="S52" i="1"/>
  <c r="R52" i="1"/>
  <c r="V52" i="1" s="1"/>
  <c r="P52" i="1"/>
  <c r="O52" i="1"/>
  <c r="N52" i="1"/>
  <c r="M52" i="1"/>
  <c r="Q52" i="1" s="1"/>
  <c r="J52" i="1"/>
  <c r="K52" i="1" s="1"/>
  <c r="I52" i="1"/>
  <c r="H52" i="1"/>
  <c r="L52" i="1" s="1"/>
  <c r="F52" i="1"/>
  <c r="E52" i="1"/>
  <c r="D52" i="1"/>
  <c r="C52" i="1"/>
  <c r="G52" i="1" s="1"/>
  <c r="V51" i="1"/>
  <c r="U51" i="1"/>
  <c r="Q51" i="1"/>
  <c r="P51" i="1"/>
  <c r="L51" i="1"/>
  <c r="K51" i="1"/>
  <c r="G51" i="1"/>
  <c r="F51" i="1"/>
  <c r="V50" i="1"/>
  <c r="U50" i="1"/>
  <c r="Q50" i="1"/>
  <c r="P50" i="1"/>
  <c r="L50" i="1"/>
  <c r="K50" i="1"/>
  <c r="G50" i="1"/>
  <c r="F50" i="1"/>
  <c r="V49" i="1"/>
  <c r="U49" i="1"/>
  <c r="Q49" i="1"/>
  <c r="P49" i="1"/>
  <c r="L49" i="1"/>
  <c r="K49" i="1"/>
  <c r="G49" i="1"/>
  <c r="F49" i="1"/>
  <c r="V48" i="1"/>
  <c r="U48" i="1"/>
  <c r="Q48" i="1"/>
  <c r="P48" i="1"/>
  <c r="L48" i="1"/>
  <c r="K48" i="1"/>
  <c r="G48" i="1"/>
  <c r="F48" i="1"/>
  <c r="V47" i="1"/>
  <c r="U47" i="1"/>
  <c r="Q47" i="1"/>
  <c r="P47" i="1"/>
  <c r="L47" i="1"/>
  <c r="K47" i="1"/>
  <c r="G47" i="1"/>
  <c r="F47" i="1"/>
  <c r="V46" i="1"/>
  <c r="U46" i="1"/>
  <c r="Q46" i="1"/>
  <c r="P46" i="1"/>
  <c r="L46" i="1"/>
  <c r="K46" i="1"/>
  <c r="G46" i="1"/>
  <c r="F46" i="1"/>
  <c r="V45" i="1"/>
  <c r="U45" i="1"/>
  <c r="Q45" i="1"/>
  <c r="P45" i="1"/>
  <c r="L45" i="1"/>
  <c r="K45" i="1"/>
  <c r="G45" i="1"/>
  <c r="F45" i="1"/>
  <c r="T44" i="1"/>
  <c r="U44" i="1" s="1"/>
  <c r="S44" i="1"/>
  <c r="R44" i="1"/>
  <c r="V44" i="1" s="1"/>
  <c r="P44" i="1"/>
  <c r="O44" i="1"/>
  <c r="N44" i="1"/>
  <c r="M44" i="1"/>
  <c r="Q44" i="1" s="1"/>
  <c r="J44" i="1"/>
  <c r="K44" i="1" s="1"/>
  <c r="I44" i="1"/>
  <c r="H44" i="1"/>
  <c r="L44" i="1" s="1"/>
  <c r="F44" i="1"/>
  <c r="E44" i="1"/>
  <c r="D44" i="1"/>
  <c r="C44" i="1"/>
  <c r="G44" i="1" s="1"/>
  <c r="V43" i="1"/>
  <c r="U43" i="1"/>
  <c r="Q43" i="1"/>
  <c r="P43" i="1"/>
  <c r="L43" i="1"/>
  <c r="K43" i="1"/>
  <c r="G43" i="1"/>
  <c r="F43" i="1"/>
  <c r="T42" i="1"/>
  <c r="U42" i="1" s="1"/>
  <c r="S42" i="1"/>
  <c r="R42" i="1"/>
  <c r="V42" i="1" s="1"/>
  <c r="P42" i="1"/>
  <c r="O42" i="1"/>
  <c r="N42" i="1"/>
  <c r="M42" i="1"/>
  <c r="Q42" i="1" s="1"/>
  <c r="J42" i="1"/>
  <c r="K42" i="1" s="1"/>
  <c r="I42" i="1"/>
  <c r="H42" i="1"/>
  <c r="L42" i="1" s="1"/>
  <c r="F42" i="1"/>
  <c r="E42" i="1"/>
  <c r="D42" i="1"/>
  <c r="C42" i="1"/>
  <c r="G42" i="1" s="1"/>
  <c r="V41" i="1"/>
  <c r="U41" i="1"/>
  <c r="Q41" i="1"/>
  <c r="P41" i="1"/>
  <c r="L41" i="1"/>
  <c r="K41" i="1"/>
  <c r="G41" i="1"/>
  <c r="F41" i="1"/>
  <c r="T40" i="1"/>
  <c r="U40" i="1" s="1"/>
  <c r="S40" i="1"/>
  <c r="R40" i="1"/>
  <c r="V40" i="1" s="1"/>
  <c r="P40" i="1"/>
  <c r="O40" i="1"/>
  <c r="N40" i="1"/>
  <c r="M40" i="1"/>
  <c r="Q40" i="1" s="1"/>
  <c r="J40" i="1"/>
  <c r="K40" i="1" s="1"/>
  <c r="I40" i="1"/>
  <c r="H40" i="1"/>
  <c r="L40" i="1" s="1"/>
  <c r="F40" i="1"/>
  <c r="E40" i="1"/>
  <c r="D40" i="1"/>
  <c r="C40" i="1"/>
  <c r="G40" i="1" s="1"/>
  <c r="V39" i="1"/>
  <c r="U39" i="1"/>
  <c r="Q39" i="1"/>
  <c r="P39" i="1"/>
  <c r="L39" i="1"/>
  <c r="K39" i="1"/>
  <c r="G39" i="1"/>
  <c r="F39" i="1"/>
  <c r="V38" i="1"/>
  <c r="U38" i="1"/>
  <c r="Q38" i="1"/>
  <c r="P38" i="1"/>
  <c r="L38" i="1"/>
  <c r="K38" i="1"/>
  <c r="G38" i="1"/>
  <c r="F38" i="1"/>
  <c r="V37" i="1"/>
  <c r="U37" i="1"/>
  <c r="Q37" i="1"/>
  <c r="P37" i="1"/>
  <c r="L37" i="1"/>
  <c r="K37" i="1"/>
  <c r="G37" i="1"/>
  <c r="F37" i="1"/>
  <c r="V36" i="1"/>
  <c r="U36" i="1"/>
  <c r="Q36" i="1"/>
  <c r="P36" i="1"/>
  <c r="L36" i="1"/>
  <c r="K36" i="1"/>
  <c r="G36" i="1"/>
  <c r="F36" i="1"/>
  <c r="V35" i="1"/>
  <c r="U35" i="1"/>
  <c r="Q35" i="1"/>
  <c r="P35" i="1"/>
  <c r="L35" i="1"/>
  <c r="K35" i="1"/>
  <c r="G35" i="1"/>
  <c r="F35" i="1"/>
  <c r="V34" i="1"/>
  <c r="U34" i="1"/>
  <c r="Q34" i="1"/>
  <c r="P34" i="1"/>
  <c r="L34" i="1"/>
  <c r="K34" i="1"/>
  <c r="G34" i="1"/>
  <c r="F34" i="1"/>
  <c r="V33" i="1"/>
  <c r="U33" i="1"/>
  <c r="Q33" i="1"/>
  <c r="P33" i="1"/>
  <c r="L33" i="1"/>
  <c r="K33" i="1"/>
  <c r="G33" i="1"/>
  <c r="F33" i="1"/>
  <c r="V32" i="1"/>
  <c r="U32" i="1"/>
  <c r="Q32" i="1"/>
  <c r="P32" i="1"/>
  <c r="L32" i="1"/>
  <c r="K32" i="1"/>
  <c r="G32" i="1"/>
  <c r="F32" i="1"/>
  <c r="V31" i="1"/>
  <c r="U31" i="1"/>
  <c r="Q31" i="1"/>
  <c r="P31" i="1"/>
  <c r="L31" i="1"/>
  <c r="K31" i="1"/>
  <c r="G31" i="1"/>
  <c r="F31" i="1"/>
  <c r="V30" i="1"/>
  <c r="U30" i="1"/>
  <c r="Q30" i="1"/>
  <c r="P30" i="1"/>
  <c r="L30" i="1"/>
  <c r="K30" i="1"/>
  <c r="G30" i="1"/>
  <c r="F30" i="1"/>
  <c r="V29" i="1"/>
  <c r="U29" i="1"/>
  <c r="Q29" i="1"/>
  <c r="P29" i="1"/>
  <c r="L29" i="1"/>
  <c r="K29" i="1"/>
  <c r="G29" i="1"/>
  <c r="F29" i="1"/>
  <c r="V28" i="1"/>
  <c r="U28" i="1"/>
  <c r="Q28" i="1"/>
  <c r="P28" i="1"/>
  <c r="L28" i="1"/>
  <c r="K28" i="1"/>
  <c r="G28" i="1"/>
  <c r="F28" i="1"/>
  <c r="V27" i="1"/>
  <c r="U27" i="1"/>
  <c r="Q27" i="1"/>
  <c r="P27" i="1"/>
  <c r="L27" i="1"/>
  <c r="K27" i="1"/>
  <c r="G27" i="1"/>
  <c r="F27" i="1"/>
  <c r="V26" i="1"/>
  <c r="U26" i="1"/>
  <c r="Q26" i="1"/>
  <c r="P26" i="1"/>
  <c r="L26" i="1"/>
  <c r="K26" i="1"/>
  <c r="G26" i="1"/>
  <c r="F26" i="1"/>
  <c r="V25" i="1"/>
  <c r="U25" i="1"/>
  <c r="Q25" i="1"/>
  <c r="P25" i="1"/>
  <c r="L25" i="1"/>
  <c r="K25" i="1"/>
  <c r="G25" i="1"/>
  <c r="F25" i="1"/>
  <c r="V24" i="1"/>
  <c r="U24" i="1"/>
  <c r="Q24" i="1"/>
  <c r="P24" i="1"/>
  <c r="L24" i="1"/>
  <c r="K24" i="1"/>
  <c r="G24" i="1"/>
  <c r="F24" i="1"/>
  <c r="V23" i="1"/>
  <c r="U23" i="1"/>
  <c r="Q23" i="1"/>
  <c r="P23" i="1"/>
  <c r="L23" i="1"/>
  <c r="K23" i="1"/>
  <c r="G23" i="1"/>
  <c r="F23" i="1"/>
  <c r="V22" i="1"/>
  <c r="U22" i="1"/>
  <c r="Q22" i="1"/>
  <c r="P22" i="1"/>
  <c r="L22" i="1"/>
  <c r="K22" i="1"/>
  <c r="G22" i="1"/>
  <c r="F22" i="1"/>
  <c r="V21" i="1"/>
  <c r="U21" i="1"/>
  <c r="Q21" i="1"/>
  <c r="P21" i="1"/>
  <c r="L21" i="1"/>
  <c r="K21" i="1"/>
  <c r="G21" i="1"/>
  <c r="F21" i="1"/>
  <c r="T20" i="1"/>
  <c r="T60" i="1" s="1"/>
  <c r="S20" i="1"/>
  <c r="S60" i="1" s="1"/>
  <c r="R20" i="1"/>
  <c r="R60" i="1" s="1"/>
  <c r="V60" i="1" s="1"/>
  <c r="P20" i="1"/>
  <c r="O20" i="1"/>
  <c r="O60" i="1" s="1"/>
  <c r="N20" i="1"/>
  <c r="N60" i="1" s="1"/>
  <c r="M20" i="1"/>
  <c r="M60" i="1" s="1"/>
  <c r="Q60" i="1" s="1"/>
  <c r="J20" i="1"/>
  <c r="J60" i="1" s="1"/>
  <c r="I20" i="1"/>
  <c r="I60" i="1" s="1"/>
  <c r="H20" i="1"/>
  <c r="H60" i="1" s="1"/>
  <c r="L60" i="1" s="1"/>
  <c r="F20" i="1"/>
  <c r="E20" i="1"/>
  <c r="E60" i="1" s="1"/>
  <c r="D20" i="1"/>
  <c r="D60" i="1" s="1"/>
  <c r="C20" i="1"/>
  <c r="C60" i="1" s="1"/>
  <c r="V19" i="1"/>
  <c r="U19" i="1"/>
  <c r="Q19" i="1"/>
  <c r="P19" i="1"/>
  <c r="L19" i="1"/>
  <c r="K19" i="1"/>
  <c r="G19" i="1"/>
  <c r="F19" i="1"/>
  <c r="V18" i="1"/>
  <c r="U18" i="1"/>
  <c r="Q18" i="1"/>
  <c r="P18" i="1"/>
  <c r="L18" i="1"/>
  <c r="K18" i="1"/>
  <c r="G18" i="1"/>
  <c r="F18" i="1"/>
  <c r="V17" i="1"/>
  <c r="U17" i="1"/>
  <c r="Q17" i="1"/>
  <c r="P17" i="1"/>
  <c r="L17" i="1"/>
  <c r="K17" i="1"/>
  <c r="G17" i="1"/>
  <c r="F17" i="1"/>
  <c r="V16" i="1"/>
  <c r="U16" i="1"/>
  <c r="Q16" i="1"/>
  <c r="P16" i="1"/>
  <c r="L16" i="1"/>
  <c r="K16" i="1"/>
  <c r="G16" i="1"/>
  <c r="F16" i="1"/>
  <c r="V15" i="1"/>
  <c r="U15" i="1"/>
  <c r="Q15" i="1"/>
  <c r="P15" i="1"/>
  <c r="L15" i="1"/>
  <c r="K15" i="1"/>
  <c r="G15" i="1"/>
  <c r="F15" i="1"/>
  <c r="V14" i="1"/>
  <c r="U14" i="1"/>
  <c r="Q14" i="1"/>
  <c r="P14" i="1"/>
  <c r="L14" i="1"/>
  <c r="K14" i="1"/>
  <c r="G14" i="1"/>
  <c r="F14" i="1"/>
  <c r="V13" i="1"/>
  <c r="U13" i="1"/>
  <c r="Q13" i="1"/>
  <c r="P13" i="1"/>
  <c r="L13" i="1"/>
  <c r="K13" i="1"/>
  <c r="G13" i="1"/>
  <c r="F13" i="1"/>
  <c r="V12" i="1"/>
  <c r="U12" i="1"/>
  <c r="Q12" i="1"/>
  <c r="P12" i="1"/>
  <c r="L12" i="1"/>
  <c r="K12" i="1"/>
  <c r="G12" i="1"/>
  <c r="F12" i="1"/>
  <c r="V11" i="1"/>
  <c r="U11" i="1"/>
  <c r="Q11" i="1"/>
  <c r="P11" i="1"/>
  <c r="L11" i="1"/>
  <c r="K11" i="1"/>
  <c r="G11" i="1"/>
  <c r="F11" i="1"/>
  <c r="V10" i="1"/>
  <c r="U10" i="1"/>
  <c r="Q10" i="1"/>
  <c r="P10" i="1"/>
  <c r="L10" i="1"/>
  <c r="K10" i="1"/>
  <c r="G10" i="1"/>
  <c r="F10" i="1"/>
  <c r="V9" i="1"/>
  <c r="U9" i="1"/>
  <c r="Q9" i="1"/>
  <c r="P9" i="1"/>
  <c r="L9" i="1"/>
  <c r="K9" i="1"/>
  <c r="G9" i="1"/>
  <c r="F9" i="1"/>
  <c r="V8" i="1"/>
  <c r="U8" i="1"/>
  <c r="Q8" i="1"/>
  <c r="P8" i="1"/>
  <c r="L8" i="1"/>
  <c r="K8" i="1"/>
  <c r="G8" i="1"/>
  <c r="F8" i="1"/>
  <c r="J7" i="1"/>
  <c r="H7" i="1"/>
  <c r="E7" i="1"/>
  <c r="D7" i="1"/>
  <c r="C7" i="1"/>
  <c r="K6" i="1"/>
  <c r="P6" i="1" s="1"/>
  <c r="U6" i="1" s="1"/>
  <c r="J6" i="1"/>
  <c r="O6" i="1" s="1"/>
  <c r="I6" i="1"/>
  <c r="I7" i="1" s="1"/>
  <c r="H6" i="1"/>
  <c r="M6" i="1" s="1"/>
  <c r="F60" i="2" l="1"/>
  <c r="K60" i="2"/>
  <c r="M7" i="2"/>
  <c r="R6" i="2"/>
  <c r="R7" i="2" s="1"/>
  <c r="O7" i="2"/>
  <c r="T6" i="2"/>
  <c r="T7" i="2" s="1"/>
  <c r="P60" i="2"/>
  <c r="U60" i="2"/>
  <c r="N6" i="2"/>
  <c r="G20" i="2"/>
  <c r="K20" i="2"/>
  <c r="Q20" i="2"/>
  <c r="U20" i="2"/>
  <c r="L20" i="2"/>
  <c r="V20" i="2"/>
  <c r="O7" i="1"/>
  <c r="T6" i="1"/>
  <c r="T7" i="1" s="1"/>
  <c r="F60" i="1"/>
  <c r="G60" i="1"/>
  <c r="K60" i="1"/>
  <c r="M7" i="1"/>
  <c r="R6" i="1"/>
  <c r="R7" i="1" s="1"/>
  <c r="P60" i="1"/>
  <c r="U60" i="1"/>
  <c r="N6" i="1"/>
  <c r="G20" i="1"/>
  <c r="K20" i="1"/>
  <c r="Q20" i="1"/>
  <c r="U20" i="1"/>
  <c r="L20" i="1"/>
  <c r="V20" i="1"/>
  <c r="N7" i="2" l="1"/>
  <c r="S6" i="2"/>
  <c r="S7" i="2" s="1"/>
  <c r="N7" i="1"/>
  <c r="S6" i="1"/>
  <c r="S7" i="1" s="1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sz val="9"/>
            <color rgb="FF000000"/>
            <rFont val="Arial"/>
            <family val="2"/>
          </rPr>
          <t>District Code as per district master</t>
        </r>
      </text>
    </comment>
  </commentList>
</comments>
</file>

<file path=xl/sharedStrings.xml><?xml version="1.0" encoding="utf-8"?>
<sst xmlns="http://schemas.openxmlformats.org/spreadsheetml/2006/main" count="696" uniqueCount="352">
  <si>
    <t>Table No.1(N)</t>
  </si>
  <si>
    <t>BANK-WISE INFORMATION REGARDING BRANCH NETWORK</t>
  </si>
  <si>
    <t xml:space="preserve"> JUNE 2024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</si>
  <si>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</si>
  <si>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</si>
  <si>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</si>
  <si>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</si>
  <si>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</si>
  <si>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</si>
  <si>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</si>
  <si>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Table No.1(N)  BANK-WISE INFORMATION REGARDING BRANCH NETWORK</t>
  </si>
  <si>
    <t>As on  31ST MAR 24</t>
  </si>
  <si>
    <t>As on 30TH JUNE 23</t>
  </si>
  <si>
    <t>As on 30TH JUNE 24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</si>
  <si>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</si>
  <si>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</si>
  <si>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</si>
  <si>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</si>
  <si>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</si>
  <si>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</si>
  <si>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</si>
  <si>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</si>
  <si>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</si>
  <si>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</si>
  <si>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</si>
  <si>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</si>
  <si>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</si>
  <si>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</si>
  <si>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</si>
  <si>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</si>
  <si>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</si>
  <si>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</si>
  <si>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</si>
  <si>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</si>
  <si>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</si>
  <si>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</si>
  <si>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</si>
  <si>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</si>
  <si>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</si>
  <si>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</si>
  <si>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</si>
  <si>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</si>
  <si>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</si>
  <si>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</si>
  <si>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</si>
  <si>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</si>
  <si>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</si>
  <si>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</si>
  <si>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</si>
  <si>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</si>
  <si>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</si>
  <si>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</si>
  <si>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</si>
  <si>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</si>
  <si>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</si>
  <si>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</si>
  <si>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</si>
  <si>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</si>
  <si>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</si>
  <si>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</si>
  <si>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</si>
  <si>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</si>
  <si>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</si>
  <si>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</si>
  <si>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</si>
  <si>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</si>
  <si>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</si>
  <si>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</si>
  <si>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</si>
  <si>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</si>
  <si>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No.1(O)</t>
  </si>
  <si>
    <t>BANK-WISE INFORMATION REGARDING ATM NETWORK</t>
  </si>
  <si>
    <t>Table No.1(O) BANK-WISE INFORMATION REGARDING ATM NETWORK</t>
  </si>
  <si>
    <t>State Level Bankers Committee , Chhattisgarh</t>
  </si>
  <si>
    <t>Annexure III- Part D</t>
  </si>
  <si>
    <t>Database on FLCs</t>
  </si>
  <si>
    <t>Bank name</t>
  </si>
  <si>
    <t>FLC Code</t>
  </si>
  <si>
    <t>District</t>
  </si>
  <si>
    <t>Date of Opening</t>
  </si>
  <si>
    <t>Location ( Metro, Urban, Semi-Urban, Rural)</t>
  </si>
  <si>
    <t>Premises ( Bank Branch, LDM Office, RSETI, Independent)</t>
  </si>
  <si>
    <t>Address of FLC</t>
  </si>
  <si>
    <t>Sponsor Bank</t>
  </si>
  <si>
    <t>Whether Run by Trust or run directly by sponsor bank</t>
  </si>
  <si>
    <t>Name(s) of FL Counsellors</t>
  </si>
  <si>
    <t>Contact No(s)</t>
  </si>
  <si>
    <t>Email</t>
  </si>
  <si>
    <t>FLC Helpline</t>
  </si>
  <si>
    <t>SBI</t>
  </si>
  <si>
    <t>BALODABAZAR</t>
  </si>
  <si>
    <t>02.10.2010</t>
  </si>
  <si>
    <t>Semi-Urban</t>
  </si>
  <si>
    <t>LDM OFFICE</t>
  </si>
  <si>
    <t>SBI Main Branch, 1st Floor, Garden Chowk, Balodabazar -493332</t>
  </si>
  <si>
    <t>Mr Binay Ram Chouhan (LDM INCHARGE)</t>
  </si>
  <si>
    <t>lbobalodabazar@gmail.com</t>
  </si>
  <si>
    <t>BEMETRA</t>
  </si>
  <si>
    <t>01.04.2016</t>
  </si>
  <si>
    <t xml:space="preserve"> Urban</t>
  </si>
  <si>
    <t xml:space="preserve">LDM Office, Pratap Chowk, Bemetra- </t>
  </si>
  <si>
    <t>KAMAL KUMAR JAIN</t>
  </si>
  <si>
    <t>leadbankbemetra2018@gmail.com</t>
  </si>
  <si>
    <t>BIJAPUR</t>
  </si>
  <si>
    <t>SBI New Building, Bijapur</t>
  </si>
  <si>
    <t>Mr. Krishan lal (LDM INCHARGE)</t>
  </si>
  <si>
    <t>9888349500//8219278749</t>
  </si>
  <si>
    <t>krishan.lal2@sbi.co.in, krishan.lal2kl@gmail.com</t>
  </si>
  <si>
    <t>BILASPUR</t>
  </si>
  <si>
    <t>13.01.2012</t>
  </si>
  <si>
    <t>SBI Regional Business Office, Region 1, Aditya Mangalam, Near Old Balram Takies, Sindhi Colony Road, Nehrunagar, Bilaspur-495001</t>
  </si>
  <si>
    <t>S M DESHKAR</t>
  </si>
  <si>
    <t>d.oraon@sbi.co.in</t>
  </si>
  <si>
    <t>DANTEWADA</t>
  </si>
  <si>
    <t>SBI Main Branch, Dantewada (CG)</t>
  </si>
  <si>
    <t>Mr.Shiv Baghel (LDM INCHARGE)</t>
  </si>
  <si>
    <t>leadbankdantewada@sbi.co.in</t>
  </si>
  <si>
    <t>00M01</t>
  </si>
  <si>
    <t>GPM (PENDRA ROAD)</t>
  </si>
  <si>
    <t>15.07.2021</t>
  </si>
  <si>
    <t xml:space="preserve">G3, Ganganagar, Pendra road, Pendra </t>
  </si>
  <si>
    <t>ANIL PUNJABI</t>
  </si>
  <si>
    <t>leadbankgpm@sbi.co in</t>
  </si>
  <si>
    <t>JAGDALPUR</t>
  </si>
  <si>
    <t>30.07.2012</t>
  </si>
  <si>
    <t>SBI Main Branch, 1st Floor, Kotwali Chowk, Jagdalpur- 494001</t>
  </si>
  <si>
    <t>Mr. Gopal krishna aacharya(CM INCHARGE)</t>
  </si>
  <si>
    <t>sbildojdp2018@gmail.com,,deb.r.mishra@sbi.co.in</t>
  </si>
  <si>
    <t>JANJGIR</t>
  </si>
  <si>
    <t>SBI Main Branch, Vivekanand Marg, near Kachari Chowk, Janjgir</t>
  </si>
  <si>
    <t>Mr. Pavitra Dehere (LDM INCHARGE)</t>
  </si>
  <si>
    <t>9993242297//8839295997</t>
  </si>
  <si>
    <t>pabitra.deheri@sbi.co.in</t>
  </si>
  <si>
    <t>JASHPUR</t>
  </si>
  <si>
    <t>SBI Main Branch Jashbur, near Balaji Temple, Jashpur -492331</t>
  </si>
  <si>
    <t>Mr. Walter Bhengra (LDM INCHARGE)</t>
  </si>
  <si>
    <t>ldmsbijashpur@gmail.com</t>
  </si>
  <si>
    <t>KANKER</t>
  </si>
  <si>
    <t>27.08.2012</t>
  </si>
  <si>
    <t>SBI Regional Office, City Centre, Kanker -494334</t>
  </si>
  <si>
    <t>TRIPATI KAR</t>
  </si>
  <si>
    <t>leadbanksbikanker@gmail.com</t>
  </si>
  <si>
    <t>KAWARDHA</t>
  </si>
  <si>
    <t>25.07.2012</t>
  </si>
  <si>
    <t>SBI Main Branch, Darripara, Kawardha -491995</t>
  </si>
  <si>
    <t>T R MANDAVI</t>
  </si>
  <si>
    <t>leadbankkawardha@gmail.com</t>
  </si>
  <si>
    <t>KONDEGAON</t>
  </si>
  <si>
    <t>SBI Main Branch, 1st Floor, Gandhi Chowk , (Jaystambh Chowk), Kondagaon</t>
  </si>
  <si>
    <t>S P SAHU</t>
  </si>
  <si>
    <t>krish.sinku@sbi.co.in</t>
  </si>
  <si>
    <t>KORBA</t>
  </si>
  <si>
    <t>02.03.2020</t>
  </si>
  <si>
    <t>SBI ITI RAMPUR BRANCH, Korba - 495677</t>
  </si>
  <si>
    <t>VIJAY KUMAR</t>
  </si>
  <si>
    <t>leadbank.korba@gmail.com</t>
  </si>
  <si>
    <t>MUNGELI</t>
  </si>
  <si>
    <t>SBI Collectorate Branch, below Kasturi Hotel,  Main road Karhi, Mungeli-495334</t>
  </si>
  <si>
    <t>DILIP KUMAR PAN</t>
  </si>
  <si>
    <t>ldm.mungeli@gmail.com</t>
  </si>
  <si>
    <t>NARAINPUR</t>
  </si>
  <si>
    <t>SBI Narayanpur Branch, 1st Floor, LDM Office, Main Road, Narayanpur -494661</t>
  </si>
  <si>
    <t>Shri HEMRAJ THAKUR</t>
  </si>
  <si>
    <t>ldo.narayanpur@gmail.com</t>
  </si>
  <si>
    <t>RAIGARH</t>
  </si>
  <si>
    <t>SBI Main Branch, 1st Floor, Kewdabadi, Raigarh -496001</t>
  </si>
  <si>
    <t>RAJ KUMAR SHARMA</t>
  </si>
  <si>
    <t>lboraigarh@gmail.com</t>
  </si>
  <si>
    <t>SUKMA</t>
  </si>
  <si>
    <t>SBI Branch, 1st Floor, Main Road, Sukma -494111</t>
  </si>
  <si>
    <t>Mr Vikas Kumar (LDM INCHARGE)</t>
  </si>
  <si>
    <t>lbosukma12@gmail.com</t>
  </si>
  <si>
    <t>CRGB</t>
  </si>
  <si>
    <t>BALARAMPUR</t>
  </si>
  <si>
    <t>Rural</t>
  </si>
  <si>
    <t>Bank Branch</t>
  </si>
  <si>
    <t>BRANCH MANAGER, CHHATTISGARH RAJYA GRAMIN BANK,
BRANCH-SHANKARGARH (6039), Janpad Panchayat Campus,
SHANKARGARH, BLOCK-SHANKARGARH/KUSMI,
DISTRICT-BALRAMPUR, CHHATTISGARH, PIN-497118</t>
  </si>
  <si>
    <t>State Bank of India</t>
  </si>
  <si>
    <t>Bank</t>
  </si>
  <si>
    <t>MR. SUNIL KUMAR PANDEY (INCHARGE)</t>
  </si>
  <si>
    <t>crgb.06039@cgbank.in</t>
  </si>
  <si>
    <t>SURAJPUR</t>
  </si>
  <si>
    <t>31.03.2011</t>
  </si>
  <si>
    <t>BRANCH MANAGER, CHHATTISGARH RAJYA GRAMIN BANK,
BRANCH-JAINAGAR (6003), Ambikapur Road, Near Railway Crossing, 
JAINAGAR, BLOCK-SURAJPUR,
DISTRICT-SURAJPUR, CHHATTISGARH, PIN-497226</t>
  </si>
  <si>
    <t>SMT. NEHA SINHA (INCHARGE)</t>
  </si>
  <si>
    <t>crgb.06003@cgbank.in</t>
  </si>
  <si>
    <t>BEMETARA</t>
  </si>
  <si>
    <t>25.04.2014</t>
  </si>
  <si>
    <t>BRANCH MANAGER, CHHATTISGARH RAJYA GRAMIN BANK,
BRANCH-BERLA (8163), Janpad Panchayat Complex, Parsuram Chowk, 
BERLA, BLOCK-BERLA, DISTRICT-BEMETARA, CHHATTISGARH, PIN-491332</t>
  </si>
  <si>
    <t>MR. NILANJAN NANDI (INCHARGE)</t>
  </si>
  <si>
    <t>crgb.08163@cgbank.in</t>
  </si>
  <si>
    <t>18.10.2015</t>
  </si>
  <si>
    <t>BRANCH MANAGER, CHHATTISGARH RAJYA GRAMIN BANK,
BRANCH-MAKDITIRAHA DHM (1018), In front of Saint Marry School,
 MAKDI(TIRAHA), BLOCK-KANKER,
DISTRICT-KANKER, CHHATTISGARH, PIN-494334</t>
  </si>
  <si>
    <t>SMT. ABHA SHARMA (INCHARGE)</t>
  </si>
  <si>
    <t>crgb.01018@cgbank.in</t>
  </si>
  <si>
    <t>16.02.2016</t>
  </si>
  <si>
    <t>BRANCH MANAGER, CHHATTISGARH RAJYA GRAMIN BANK,
BRANCH-LOING (826), Near Local Market, LOING, BLOCK-RAIGARH,
DISTRICT-RAIGARH, CHHATTISGARH, PIN-496001</t>
  </si>
  <si>
    <t>SMT. MINAKSHI KUMARI (INCHARGE)</t>
  </si>
  <si>
    <t>crgb.00826@cgbank.in</t>
  </si>
  <si>
    <t>27.04.2015</t>
  </si>
  <si>
    <t>Semi Urban</t>
  </si>
  <si>
    <t>BRANCH MANAGER, CHHATTISGARH RAJYA GRAMIN BANK,
BRANCH-AAWARABHATA (1217), Main Road Dantewada, BLOCK-DANTEWADA,
DISTRICT-DANTEWADA, CHHATTISGARH, PIN-494449</t>
  </si>
  <si>
    <t>MR. BHESHAJ PATEL (INCHARGE)</t>
  </si>
  <si>
    <t>crgb.01217@cgbank.in</t>
  </si>
  <si>
    <t>JANJGIR CHAMPA</t>
  </si>
  <si>
    <t>29.06.2015</t>
  </si>
  <si>
    <t>BRANCH MANAGER, CHHATTISGARH RAJYA GRAMIN BANK,
BRANCH-PAMGARH (728), Shivrinarayan Road, PAMGARH, BLOCK-PAMGARH,
DISTRICT-JANJGIR CHAMPA, CHHATTISGARH, PIN-495691</t>
  </si>
  <si>
    <t>MR. SONU JHA (INCHARGE)</t>
  </si>
  <si>
    <t>crgb.00728@cgbank.in</t>
  </si>
  <si>
    <t>CBI</t>
  </si>
  <si>
    <t>SURGUJA</t>
  </si>
  <si>
    <t>15.01.2010</t>
  </si>
  <si>
    <t>SEMI- URBAN</t>
  </si>
  <si>
    <t>R SETI BUILDING</t>
  </si>
  <si>
    <t>GANGA PUR, AMBIKAPUR, SURGUJA CHHATISGARH</t>
  </si>
  <si>
    <t>SAMAJIK UTTHAN AND PRASHIKSHAN SANSTHA</t>
  </si>
  <si>
    <t>MR BK AMBASTA</t>
  </si>
  <si>
    <t>BALRAMPUR</t>
  </si>
  <si>
    <t>20.11.2015</t>
  </si>
  <si>
    <t xml:space="preserve">Lead Bank Cell, Central Bank of India P.O.BALRAMPUR, TEHSIL:RAMANUJGANJ 
DISTRICT: SARGUJASTATE: CHHATTISGARH 
PIN: 497119 </t>
  </si>
  <si>
    <t>Directly by sponsor Bank</t>
  </si>
  <si>
    <t>Mr MARAM SRIKANTH REDDY</t>
  </si>
  <si>
    <t>bmambi4865@centralbank.co.in</t>
  </si>
  <si>
    <t xml:space="preserve">Lead Bank Cell, Central Bank of India     Surajpur. STATE: CHHATTISGARH 
 </t>
  </si>
  <si>
    <t>Mr PRADEEP KUMAR MARURE</t>
  </si>
  <si>
    <t>bmambi1554@centralbank.co.in</t>
  </si>
  <si>
    <t>KOREA</t>
  </si>
  <si>
    <t>21.11.2011</t>
  </si>
  <si>
    <t>RSETI ,AANEE ROAD,CHINDDAND, BAIKUNTHPUR,KOREA</t>
  </si>
  <si>
    <t>Mr KORRAPATI CHAKRAVARTHI</t>
  </si>
  <si>
    <t>bmambi1520@centralbank.co.in</t>
  </si>
  <si>
    <t>BAK OF BARODA</t>
  </si>
  <si>
    <t>BALOD</t>
  </si>
  <si>
    <t>16/07/2022</t>
  </si>
  <si>
    <t>LBO OFFICE, MADHU CHOUK,NAHATA COMPLEX,BALOD,CG,491226</t>
  </si>
  <si>
    <t>run directly by sponsor bank</t>
  </si>
  <si>
    <t>MOHAMMAD WAKAR QURAISHI</t>
  </si>
  <si>
    <t>lbo.balod@bankofbaroda.co.in / flccbalod@gmail.com</t>
  </si>
  <si>
    <t>DHAMTARI</t>
  </si>
  <si>
    <t>26/07/2022</t>
  </si>
  <si>
    <t>SEMI - URBEN</t>
  </si>
  <si>
    <t>AOUDHYOGIK WARD DHAMTARI</t>
  </si>
  <si>
    <t>CHOVA RAM VERMA</t>
  </si>
  <si>
    <t>FLC.DMTBOB@GMAIL.COM</t>
  </si>
  <si>
    <t xml:space="preserve">Bank of Baroda </t>
  </si>
  <si>
    <t xml:space="preserve">Gariaband </t>
  </si>
  <si>
    <t>16.06.2022</t>
  </si>
  <si>
    <t>LDM Office</t>
  </si>
  <si>
    <t>Lead bank office, New bus stand, Devbhog Road,Gariaband (C.G.) Pin - 493889</t>
  </si>
  <si>
    <t>PREMLAL SAHU</t>
  </si>
  <si>
    <t>lbo.gariaband@bankofbaroda.co.in</t>
  </si>
  <si>
    <t>Bank of Baroda</t>
  </si>
  <si>
    <t>MAHASAMUND</t>
  </si>
  <si>
    <t>24.05.2024</t>
  </si>
  <si>
    <t>SEMI-URBAN</t>
  </si>
  <si>
    <t>LEAD BANK OFFICE ABOVE BANK OF BARODA(MAIN BRANCH)1st FLOOR DADA BADA,RAIPUR ROAD MAHASAMUND(C.G) 493445</t>
  </si>
  <si>
    <t>OM PRAKASH PATEL</t>
  </si>
  <si>
    <t>oppatel350@gmail.com</t>
  </si>
  <si>
    <t>DURG</t>
  </si>
  <si>
    <t>LDM  OFFICE</t>
  </si>
  <si>
    <t>CIVIC CENTER ,SECTOR 05-LEAD BANK OFFICE DURG,C.G.</t>
  </si>
  <si>
    <t>BANK</t>
  </si>
  <si>
    <t>LEKHRAM DHRUW</t>
  </si>
  <si>
    <t>flccdurg@gmail.com</t>
  </si>
  <si>
    <t>Bank Of Baroda</t>
  </si>
  <si>
    <t>Raipur</t>
  </si>
  <si>
    <t>10.04.2017</t>
  </si>
  <si>
    <t>Urban</t>
  </si>
  <si>
    <t>Rseti</t>
  </si>
  <si>
    <t>Baroda Rseti,Dharampura Road,Inside Of Livelihood Collage Campus, Jora Raipur Chhattisgarh (492012)</t>
  </si>
  <si>
    <t>SARTHEE FLCC</t>
  </si>
  <si>
    <t>Mr.Deelip Kumar Yadu</t>
  </si>
  <si>
    <t>dilipyadu1993@gmail.com</t>
  </si>
  <si>
    <t>RAJNANDGAON</t>
  </si>
  <si>
    <t>RSETI</t>
  </si>
  <si>
    <t>BANK OF BARODA   RSETI ,VILL.-BARGA ,POST-PENDRI ,RAJNANDGAON</t>
  </si>
  <si>
    <t>GANGA PRASAD VERMA</t>
  </si>
  <si>
    <t>flccrajnan@gmail.com</t>
  </si>
  <si>
    <t xml:space="preserve"> Training, Settlement &amp; Credit Linkage of RSETI Trained Candidates during the FY 2024-25</t>
  </si>
  <si>
    <t>Sl. No.</t>
  </si>
  <si>
    <t>Name of the RSETI</t>
  </si>
  <si>
    <t>Name of the Bank</t>
  </si>
  <si>
    <t xml:space="preserve"> AAP Target
 FY 2024-25</t>
  </si>
  <si>
    <t>ACHIEVEMENT
 from 01-04-2024
to 30.06.2024</t>
  </si>
  <si>
    <t>Out of Settled under</t>
  </si>
  <si>
    <t>Out of Settled under Self Employment</t>
  </si>
  <si>
    <t>% of Settlement &amp; Credit Linkage</t>
  </si>
  <si>
    <t xml:space="preserve">Number of Programmes </t>
  </si>
  <si>
    <t>Number of Candidates</t>
  </si>
  <si>
    <t>Number of Programmes Conducted</t>
  </si>
  <si>
    <t xml:space="preserve">Number of Candidates Trained </t>
  </si>
  <si>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</si>
  <si>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</si>
  <si>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</si>
  <si>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</si>
  <si>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</si>
  <si>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</si>
  <si>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</si>
  <si>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DB Dhamtari</t>
  </si>
  <si>
    <t>DB Durg</t>
  </si>
  <si>
    <t>DB Mahasamund</t>
  </si>
  <si>
    <t>DB Raipur</t>
  </si>
  <si>
    <t>DB Rajnandgaon</t>
  </si>
  <si>
    <t>Bank of Baroda Total</t>
  </si>
  <si>
    <t>CBI Koriya</t>
  </si>
  <si>
    <t>Central Bank of India</t>
  </si>
  <si>
    <t>CBI Surguja</t>
  </si>
  <si>
    <t>Central Bank of India Total</t>
  </si>
  <si>
    <t>SBI Bijapur</t>
  </si>
  <si>
    <t>SBI Bilaspur</t>
  </si>
  <si>
    <t>SBI Dantewada</t>
  </si>
  <si>
    <t>SBI Jagdalpur (Bastar)</t>
  </si>
  <si>
    <t>SBI Janjgir</t>
  </si>
  <si>
    <t>SBI Jashpurnagar</t>
  </si>
  <si>
    <t>SBI Kabirdham</t>
  </si>
  <si>
    <t>SBI Kanker</t>
  </si>
  <si>
    <t>SBI Korba</t>
  </si>
  <si>
    <t>SBI Narayanpur</t>
  </si>
  <si>
    <t>SBI Raigarh</t>
  </si>
  <si>
    <t>State Bank of India Total</t>
  </si>
  <si>
    <t>Grand Total</t>
  </si>
  <si>
    <t xml:space="preserve"> </t>
  </si>
  <si>
    <t xml:space="preserve">ANNEXURE - </t>
  </si>
  <si>
    <t>CHHATTISGARH</t>
  </si>
  <si>
    <t>BANK WISE CD  RATIO AS ON 30.6.2024</t>
  </si>
  <si>
    <t>No. in Actual and Amount in Crore</t>
  </si>
  <si>
    <t>Deposits</t>
  </si>
  <si>
    <t>Advances</t>
  </si>
  <si>
    <t>SR.</t>
  </si>
  <si>
    <t>Name of Bank</t>
  </si>
  <si>
    <t>Branch</t>
  </si>
  <si>
    <t xml:space="preserve">Urban </t>
  </si>
  <si>
    <t>Total</t>
  </si>
  <si>
    <t>CD Ratio</t>
  </si>
  <si>
    <t>SUB TOTAL (RRBs)</t>
  </si>
  <si>
    <t>DISTRICT WISE CD RATIO AS ON 30.6.2024</t>
  </si>
  <si>
    <t>Name of District</t>
  </si>
  <si>
    <t>BALODA BAZAR</t>
  </si>
  <si>
    <t>BASTAR</t>
  </si>
  <si>
    <t>GARIYABAND</t>
  </si>
  <si>
    <t>GAURELA-PENDRA-MARWAHI</t>
  </si>
  <si>
    <t>JANJGIR-CHAMPA</t>
  </si>
  <si>
    <t>KABIRDHAM</t>
  </si>
  <si>
    <t>KHAIRAGARH CHHUIKHADAN-GANDAI</t>
  </si>
  <si>
    <t>KONDAGAON</t>
  </si>
  <si>
    <t>MANENDRAGARH-CHIRMIRI BHARATPUR</t>
  </si>
  <si>
    <t>MOHLA-MANPUR AMBAGARH CHOUKI</t>
  </si>
  <si>
    <t>NARAYANPUR</t>
  </si>
  <si>
    <t>RAIPUR</t>
  </si>
  <si>
    <t>SAKTI</t>
  </si>
  <si>
    <t>SARANGARH-BILAIGARH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</si>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</sst>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[$-409]General"/>
    <numFmt numFmtId="165" formatCode="mm/dd/yy"/>
    <numFmt numFmtId="167" formatCode="[$-409]d/mmm/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9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Border="0" applyProtection="0"/>
    <xf numFmtId="0" fontId="10" fillId="0" borderId="0"/>
    <xf numFmtId="0" fontId="10" fillId="0" borderId="0"/>
    <xf numFmtId="0" fontId="17" fillId="0" borderId="0" applyNumberFormat="0" applyFill="0" applyBorder="0" applyAlignment="0" applyProtection="0"/>
    <xf numFmtId="167" fontId="1" fillId="0" borderId="0"/>
  </cellStyleXfs>
  <cellXfs count="160">
    <xf numFmtId="0" fontId="0" fillId="0" borderId="0" xfId="0"/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180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" fontId="0" fillId="0" borderId="0" xfId="0" applyNumberFormat="1"/>
    <xf numFmtId="0" fontId="0" fillId="2" borderId="0" xfId="0" applyFill="1"/>
    <xf numFmtId="164" fontId="8" fillId="3" borderId="4" xfId="3" applyFont="1" applyFill="1" applyBorder="1" applyAlignment="1" applyProtection="1">
      <alignment horizontal="center" wrapText="1"/>
    </xf>
    <xf numFmtId="164" fontId="8" fillId="3" borderId="4" xfId="3" applyFont="1" applyFill="1" applyBorder="1" applyAlignment="1" applyProtection="1">
      <alignment horizontal="left" wrapText="1"/>
    </xf>
    <xf numFmtId="164" fontId="7" fillId="0" borderId="0" xfId="3" applyFont="1" applyFill="1" applyAlignment="1" applyProtection="1"/>
    <xf numFmtId="164" fontId="8" fillId="3" borderId="5" xfId="3" applyFont="1" applyFill="1" applyBorder="1" applyAlignment="1" applyProtection="1">
      <alignment horizontal="center" wrapText="1"/>
    </xf>
    <xf numFmtId="164" fontId="8" fillId="3" borderId="5" xfId="3" applyFont="1" applyFill="1" applyBorder="1" applyAlignment="1" applyProtection="1">
      <alignment horizontal="left" wrapText="1"/>
    </xf>
    <xf numFmtId="164" fontId="9" fillId="3" borderId="6" xfId="3" applyFont="1" applyFill="1" applyBorder="1" applyAlignment="1" applyProtection="1">
      <alignment horizontal="center" vertical="center" wrapText="1"/>
    </xf>
    <xf numFmtId="164" fontId="9" fillId="3" borderId="7" xfId="3" applyFont="1" applyFill="1" applyBorder="1" applyAlignment="1" applyProtection="1">
      <alignment horizontal="center" vertical="center" wrapText="1"/>
    </xf>
    <xf numFmtId="164" fontId="9" fillId="3" borderId="7" xfId="3" applyFont="1" applyFill="1" applyBorder="1" applyAlignment="1" applyProtection="1">
      <alignment horizontal="left" vertical="center" wrapText="1"/>
    </xf>
    <xf numFmtId="164" fontId="9" fillId="3" borderId="7" xfId="3" applyFont="1" applyFill="1" applyBorder="1" applyAlignment="1" applyProtection="1">
      <alignment horizontal="center" vertical="top" wrapText="1"/>
    </xf>
    <xf numFmtId="0" fontId="11" fillId="3" borderId="8" xfId="4" applyFont="1" applyFill="1" applyBorder="1" applyAlignment="1" applyProtection="1">
      <alignment horizontal="left" vertical="center"/>
    </xf>
    <xf numFmtId="0" fontId="12" fillId="4" borderId="8" xfId="0" applyFont="1" applyFill="1" applyBorder="1" applyAlignment="1">
      <alignment horizontal="left" vertical="center" wrapText="1"/>
    </xf>
    <xf numFmtId="0" fontId="13" fillId="0" borderId="8" xfId="5" applyFont="1" applyBorder="1" applyAlignment="1">
      <alignment horizontal="left" vertical="center"/>
    </xf>
    <xf numFmtId="165" fontId="13" fillId="0" borderId="8" xfId="5" applyNumberFormat="1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3" fillId="0" borderId="8" xfId="5" applyFont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/>
    </xf>
    <xf numFmtId="0" fontId="15" fillId="0" borderId="8" xfId="5" applyFont="1" applyBorder="1" applyAlignment="1">
      <alignment horizontal="left" vertical="center"/>
    </xf>
    <xf numFmtId="0" fontId="16" fillId="0" borderId="8" xfId="5" applyFont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 wrapText="1"/>
    </xf>
    <xf numFmtId="0" fontId="18" fillId="4" borderId="8" xfId="6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top" wrapText="1"/>
    </xf>
    <xf numFmtId="0" fontId="19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/>
    </xf>
    <xf numFmtId="0" fontId="20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top"/>
    </xf>
    <xf numFmtId="0" fontId="21" fillId="6" borderId="9" xfId="0" applyFont="1" applyFill="1" applyBorder="1" applyAlignment="1">
      <alignment horizontal="left" vertical="center" wrapText="1"/>
    </xf>
    <xf numFmtId="164" fontId="7" fillId="0" borderId="0" xfId="3" applyFont="1" applyFill="1" applyAlignment="1" applyProtection="1">
      <alignment horizontal="left"/>
    </xf>
    <xf numFmtId="0" fontId="22" fillId="0" borderId="10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165" fontId="22" fillId="0" borderId="7" xfId="0" applyNumberFormat="1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1" fontId="25" fillId="0" borderId="8" xfId="0" applyNumberFormat="1" applyFont="1" applyFill="1" applyBorder="1" applyAlignment="1">
      <alignment horizontal="left"/>
    </xf>
    <xf numFmtId="0" fontId="18" fillId="0" borderId="8" xfId="6" applyFont="1" applyFill="1" applyBorder="1" applyAlignment="1" applyProtection="1">
      <alignment horizontal="left"/>
    </xf>
    <xf numFmtId="0" fontId="26" fillId="0" borderId="7" xfId="0" applyFont="1" applyBorder="1" applyAlignment="1">
      <alignment horizontal="left"/>
    </xf>
    <xf numFmtId="0" fontId="27" fillId="0" borderId="8" xfId="6" applyFont="1" applyFill="1" applyBorder="1" applyAlignment="1" applyProtection="1">
      <alignment horizontal="left"/>
    </xf>
    <xf numFmtId="0" fontId="28" fillId="0" borderId="8" xfId="0" applyFont="1" applyBorder="1" applyAlignment="1">
      <alignment horizontal="center" vertical="center" wrapText="1"/>
    </xf>
    <xf numFmtId="0" fontId="12" fillId="0" borderId="8" xfId="0" applyFont="1" applyFill="1" applyBorder="1"/>
    <xf numFmtId="0" fontId="18" fillId="0" borderId="8" xfId="6" applyFont="1" applyFill="1" applyBorder="1" applyAlignment="1" applyProtection="1">
      <alignment horizontal="left" vertical="center"/>
    </xf>
    <xf numFmtId="0" fontId="23" fillId="0" borderId="10" xfId="0" applyFont="1" applyBorder="1" applyAlignment="1">
      <alignment horizontal="left"/>
    </xf>
    <xf numFmtId="0" fontId="29" fillId="4" borderId="8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wrapText="1"/>
    </xf>
    <xf numFmtId="0" fontId="30" fillId="4" borderId="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22" fillId="0" borderId="0" xfId="3" applyFont="1" applyFill="1" applyAlignment="1" applyProtection="1">
      <alignment horizontal="left"/>
    </xf>
    <xf numFmtId="14" fontId="12" fillId="4" borderId="8" xfId="0" applyNumberFormat="1" applyFont="1" applyFill="1" applyBorder="1" applyAlignment="1">
      <alignment horizontal="left" vertical="center"/>
    </xf>
    <xf numFmtId="0" fontId="23" fillId="0" borderId="8" xfId="0" applyFont="1" applyBorder="1" applyAlignment="1">
      <alignment horizontal="left" wrapText="1"/>
    </xf>
    <xf numFmtId="0" fontId="25" fillId="4" borderId="8" xfId="0" applyFont="1" applyFill="1" applyBorder="1" applyAlignment="1">
      <alignment horizontal="left" vertical="center"/>
    </xf>
    <xf numFmtId="0" fontId="18" fillId="4" borderId="8" xfId="6" applyFont="1" applyFill="1" applyBorder="1" applyAlignment="1" applyProtection="1">
      <alignment horizontal="left" vertical="top" wrapText="1"/>
    </xf>
    <xf numFmtId="164" fontId="22" fillId="3" borderId="8" xfId="3" applyFont="1" applyFill="1" applyBorder="1" applyAlignment="1" applyProtection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2" fillId="0" borderId="11" xfId="1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11" xfId="0" applyFont="1" applyBorder="1" applyAlignment="1">
      <alignment horizontal="left" wrapText="1"/>
    </xf>
    <xf numFmtId="0" fontId="12" fillId="0" borderId="7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31" fillId="0" borderId="7" xfId="6" applyFont="1" applyBorder="1" applyAlignment="1">
      <alignment horizontal="left"/>
    </xf>
    <xf numFmtId="0" fontId="16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34" fillId="0" borderId="8" xfId="6" applyFont="1" applyBorder="1" applyAlignment="1">
      <alignment horizontal="center" vertical="center"/>
    </xf>
    <xf numFmtId="164" fontId="7" fillId="0" borderId="0" xfId="3" applyFont="1" applyFill="1" applyAlignment="1" applyProtection="1">
      <alignment horizontal="center" vertical="top" wrapText="1"/>
    </xf>
    <xf numFmtId="0" fontId="35" fillId="0" borderId="8" xfId="0" applyFont="1" applyBorder="1" applyAlignment="1">
      <alignment horizontal="center" vertical="center" wrapText="1"/>
    </xf>
    <xf numFmtId="0" fontId="36" fillId="0" borderId="8" xfId="7" applyNumberFormat="1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4" borderId="8" xfId="7" applyNumberFormat="1" applyFont="1" applyFill="1" applyBorder="1" applyAlignment="1">
      <alignment horizontal="center" vertical="center" wrapText="1"/>
    </xf>
    <xf numFmtId="0" fontId="36" fillId="4" borderId="8" xfId="7" applyNumberFormat="1" applyFont="1" applyFill="1" applyBorder="1" applyAlignment="1">
      <alignment horizontal="center" vertical="center" wrapText="1"/>
    </xf>
    <xf numFmtId="0" fontId="36" fillId="0" borderId="8" xfId="7" applyNumberFormat="1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8" xfId="0" applyFont="1" applyBorder="1"/>
    <xf numFmtId="0" fontId="37" fillId="0" borderId="8" xfId="0" applyFont="1" applyBorder="1" applyAlignment="1">
      <alignment wrapText="1"/>
    </xf>
    <xf numFmtId="0" fontId="37" fillId="0" borderId="8" xfId="0" applyFont="1" applyBorder="1" applyAlignment="1">
      <alignment horizontal="right" vertical="center"/>
    </xf>
    <xf numFmtId="9" fontId="37" fillId="0" borderId="8" xfId="2" applyFont="1" applyBorder="1" applyAlignment="1">
      <alignment horizontal="right" vertical="center"/>
    </xf>
    <xf numFmtId="0" fontId="35" fillId="0" borderId="8" xfId="0" applyFont="1" applyBorder="1" applyAlignment="1">
      <alignment wrapText="1"/>
    </xf>
    <xf numFmtId="0" fontId="38" fillId="0" borderId="8" xfId="7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9" fillId="0" borderId="0" xfId="0" applyFont="1"/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/>
    <xf numFmtId="0" fontId="43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4" fillId="0" borderId="0" xfId="0" applyFont="1"/>
    <xf numFmtId="0" fontId="43" fillId="0" borderId="12" xfId="0" applyFont="1" applyBorder="1" applyAlignment="1">
      <alignment horizontal="right" wrapText="1"/>
    </xf>
    <xf numFmtId="0" fontId="41" fillId="0" borderId="12" xfId="0" applyFont="1" applyBorder="1" applyAlignment="1">
      <alignment horizontal="right" wrapText="1"/>
    </xf>
    <xf numFmtId="0" fontId="44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12" xfId="0" applyFont="1" applyBorder="1" applyAlignment="1">
      <alignment horizontal="left" wrapText="1"/>
    </xf>
    <xf numFmtId="0" fontId="39" fillId="0" borderId="13" xfId="0" applyFont="1" applyBorder="1"/>
    <xf numFmtId="0" fontId="41" fillId="0" borderId="12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39" fillId="0" borderId="8" xfId="0" applyFont="1" applyBorder="1"/>
    <xf numFmtId="0" fontId="39" fillId="7" borderId="8" xfId="0" applyFont="1" applyFill="1" applyBorder="1"/>
    <xf numFmtId="0" fontId="41" fillId="0" borderId="8" xfId="0" applyFont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7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1" fillId="0" borderId="0" xfId="0" applyFont="1" applyAlignment="1">
      <alignment horizontal="center"/>
    </xf>
  </cellXfs>
  <cellStyles count="8">
    <cellStyle name="Comma" xfId="1" builtinId="3"/>
    <cellStyle name="Excel Built-in Normal" xfId="3"/>
    <cellStyle name="Excel Built-in Normal 2" xfId="4"/>
    <cellStyle name="Hyperlink" xfId="6" builtinId="8"/>
    <cellStyle name="Normal" xfId="0" builtinId="0"/>
    <cellStyle name="Normal 2" xfId="5"/>
    <cellStyle name="Normal 2 2" xfId="7"/>
    <cellStyle name="Percent" xfId="2" builtinId="5"/>
  </cellStyles>
  <dxfs count="15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sqref="A1:XFD1048576"/>
    </sheetView>
  </sheetViews>
  <sheetFormatPr defaultRowHeight="15" x14ac:dyDescent="0.25"/>
  <cols>
    <col min="1" max="1" width="5.7109375" style="30" customWidth="1"/>
    <col min="2" max="2" width="32.85546875" style="30" customWidth="1"/>
    <col min="3" max="3" width="15.140625" style="30" customWidth="1"/>
    <col min="4" max="5" width="10.5703125" style="30" customWidth="1"/>
    <col min="6" max="6" width="10.5703125" style="39" customWidth="1"/>
    <col min="7" max="7" width="10.5703125" style="40" customWidth="1"/>
    <col min="8" max="8" width="11.5703125" style="30" customWidth="1"/>
    <col min="9" max="10" width="10.5703125" style="30" customWidth="1"/>
    <col min="11" max="11" width="10.5703125" style="41" customWidth="1"/>
    <col min="12" max="12" width="10.5703125" style="40" customWidth="1"/>
    <col min="13" max="13" width="12.28515625" style="30" customWidth="1"/>
    <col min="14" max="15" width="11.85546875" style="30" customWidth="1"/>
    <col min="16" max="16" width="10.5703125" style="30" customWidth="1"/>
    <col min="17" max="17" width="10.5703125" customWidth="1"/>
    <col min="18" max="18" width="12.42578125" style="30" customWidth="1"/>
    <col min="19" max="21" width="10.5703125" style="30" customWidth="1"/>
    <col min="22" max="22" width="10.5703125" customWidth="1"/>
    <col min="23" max="231" width="9.140625" style="30" customWidth="1"/>
    <col min="232" max="16384" width="9.140625" style="30"/>
  </cols>
  <sheetData>
    <row r="1" spans="1:23" s="3" customFormat="1" ht="17.2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s="3" customFormat="1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  <c r="T2" s="4"/>
      <c r="U2" s="4"/>
      <c r="V2" s="5"/>
    </row>
    <row r="3" spans="1:23" s="3" customFormat="1" ht="17.25" customHeight="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6"/>
      <c r="T3" s="6"/>
      <c r="U3" s="6"/>
      <c r="V3" s="7"/>
    </row>
    <row r="4" spans="1:23" s="9" customFormat="1" ht="15.75" customHeight="1" x14ac:dyDescent="0.25">
      <c r="A4" s="8"/>
      <c r="G4" s="10"/>
      <c r="L4" s="10"/>
      <c r="Q4" s="10"/>
      <c r="T4" s="11" t="s">
        <v>3</v>
      </c>
      <c r="U4" s="11"/>
      <c r="V4" s="12"/>
    </row>
    <row r="5" spans="1:23" s="9" customFormat="1" ht="14.25" customHeight="1" x14ac:dyDescent="0.25">
      <c r="A5" s="13" t="s">
        <v>4</v>
      </c>
      <c r="B5" s="13" t="s">
        <v>5</v>
      </c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4"/>
      <c r="M5" s="14" t="s">
        <v>8</v>
      </c>
      <c r="N5" s="14"/>
      <c r="O5" s="14"/>
      <c r="P5" s="14"/>
      <c r="Q5" s="15"/>
      <c r="R5" s="14" t="s">
        <v>9</v>
      </c>
      <c r="S5" s="14"/>
      <c r="T5" s="14"/>
      <c r="U5" s="14"/>
      <c r="V5" s="15"/>
      <c r="W5" s="16" t="s">
        <v>10</v>
      </c>
    </row>
    <row r="6" spans="1:23" s="9" customFormat="1" ht="38.25" customHeight="1" x14ac:dyDescent="0.25">
      <c r="A6" s="13"/>
      <c r="B6" s="13"/>
      <c r="C6" s="17" t="s">
        <v>11</v>
      </c>
      <c r="D6" s="17" t="s">
        <v>12</v>
      </c>
      <c r="E6" s="17" t="s">
        <v>13</v>
      </c>
      <c r="F6" s="13" t="s">
        <v>14</v>
      </c>
      <c r="G6" s="13"/>
      <c r="H6" s="17" t="str">
        <f>C6</f>
        <v>As on  31ST MAR 24</v>
      </c>
      <c r="I6" s="17" t="str">
        <f>D6</f>
        <v>As on 30TH JUNE 23</v>
      </c>
      <c r="J6" s="17" t="str">
        <f>E6</f>
        <v>As on 30TH JUNE 24</v>
      </c>
      <c r="K6" s="13" t="str">
        <f>F6</f>
        <v xml:space="preserve">GROWTH DURING THE YEAR </v>
      </c>
      <c r="L6" s="13"/>
      <c r="M6" s="17" t="str">
        <f>H6</f>
        <v>As on  31ST MAR 24</v>
      </c>
      <c r="N6" s="17" t="str">
        <f>I6</f>
        <v>As on 30TH JUNE 23</v>
      </c>
      <c r="O6" s="17" t="str">
        <f>J6</f>
        <v>As on 30TH JUNE 24</v>
      </c>
      <c r="P6" s="13" t="str">
        <f>K6</f>
        <v xml:space="preserve">GROWTH DURING THE YEAR </v>
      </c>
      <c r="Q6" s="13"/>
      <c r="R6" s="17" t="str">
        <f>M6</f>
        <v>As on  31ST MAR 24</v>
      </c>
      <c r="S6" s="17" t="str">
        <f>N6</f>
        <v>As on 30TH JUNE 23</v>
      </c>
      <c r="T6" s="17" t="str">
        <f>O6</f>
        <v>As on 30TH JUNE 24</v>
      </c>
      <c r="U6" s="13" t="str">
        <f>P6</f>
        <v xml:space="preserve">GROWTH DURING THE YEAR </v>
      </c>
      <c r="V6" s="13"/>
      <c r="W6" s="16"/>
    </row>
    <row r="7" spans="1:23" s="9" customFormat="1" ht="12" customHeight="1" x14ac:dyDescent="0.25">
      <c r="A7" s="18"/>
      <c r="B7" s="18"/>
      <c r="C7" s="19" t="str">
        <f>RIGHT(C6,7)</f>
        <v xml:space="preserve"> MAR 24</v>
      </c>
      <c r="D7" s="19" t="str">
        <f t="shared" ref="D7:E7" si="0">RIGHT(D6,7)</f>
        <v>JUNE 23</v>
      </c>
      <c r="E7" s="19" t="str">
        <f t="shared" si="0"/>
        <v>JUNE 24</v>
      </c>
      <c r="F7" s="20" t="s">
        <v>15</v>
      </c>
      <c r="G7" s="21" t="s">
        <v>16</v>
      </c>
      <c r="H7" s="19" t="str">
        <f>RIGHT(H6,7)</f>
        <v xml:space="preserve"> MAR 24</v>
      </c>
      <c r="I7" s="19" t="str">
        <f t="shared" ref="I7:J7" si="1">RIGHT(I6,7)</f>
        <v>JUNE 23</v>
      </c>
      <c r="J7" s="19" t="str">
        <f t="shared" si="1"/>
        <v>JUNE 24</v>
      </c>
      <c r="K7" s="22" t="s">
        <v>15</v>
      </c>
      <c r="L7" s="21" t="s">
        <v>16</v>
      </c>
      <c r="M7" s="19" t="str">
        <f>RIGHT(M6,7)</f>
        <v xml:space="preserve"> MAR 24</v>
      </c>
      <c r="N7" s="19" t="str">
        <f t="shared" ref="N7:O7" si="2">RIGHT(N6,7)</f>
        <v>JUNE 23</v>
      </c>
      <c r="O7" s="19" t="str">
        <f t="shared" si="2"/>
        <v>JUNE 24</v>
      </c>
      <c r="P7" s="22" t="s">
        <v>15</v>
      </c>
      <c r="Q7" s="21" t="s">
        <v>16</v>
      </c>
      <c r="R7" s="19" t="str">
        <f>RIGHT(R6,7)</f>
        <v xml:space="preserve"> MAR 24</v>
      </c>
      <c r="S7" s="19" t="str">
        <f t="shared" ref="S7:T7" si="3">RIGHT(S6,7)</f>
        <v>JUNE 23</v>
      </c>
      <c r="T7" s="19" t="str">
        <f t="shared" si="3"/>
        <v>JUNE 24</v>
      </c>
      <c r="U7" s="22" t="s">
        <v>15</v>
      </c>
      <c r="V7" s="21" t="s">
        <v>16</v>
      </c>
      <c r="W7" s="16"/>
    </row>
    <row r="8" spans="1:23" x14ac:dyDescent="0.25">
      <c r="A8" s="23">
        <v>1</v>
      </c>
      <c r="B8" s="24" t="s">
        <v>17</v>
      </c>
      <c r="C8" s="23">
        <v>84</v>
      </c>
      <c r="D8" s="23">
        <v>84</v>
      </c>
      <c r="E8" s="23">
        <v>84</v>
      </c>
      <c r="F8" s="25">
        <f t="shared" ref="F8:F60" si="4">(E8-C8)</f>
        <v>0</v>
      </c>
      <c r="G8" s="26">
        <f>IF(C8=0,"",(E8-C8)/C8*100)</f>
        <v>0</v>
      </c>
      <c r="H8" s="23">
        <v>54</v>
      </c>
      <c r="I8" s="23">
        <v>54</v>
      </c>
      <c r="J8" s="23">
        <v>54</v>
      </c>
      <c r="K8" s="27">
        <f t="shared" ref="K8:K60" si="5">(J8-H8)</f>
        <v>0</v>
      </c>
      <c r="L8" s="26">
        <f>IF(H8=0,"",(J8-H8)/H8*100)</f>
        <v>0</v>
      </c>
      <c r="M8" s="23">
        <v>75</v>
      </c>
      <c r="N8" s="23">
        <v>75</v>
      </c>
      <c r="O8" s="23">
        <v>75</v>
      </c>
      <c r="P8" s="23">
        <f t="shared" ref="P8:P60" si="6">(O8-M8)</f>
        <v>0</v>
      </c>
      <c r="Q8" s="28">
        <f>IF(M8=0,"",(O8-M8)/M8*100)</f>
        <v>0</v>
      </c>
      <c r="R8" s="23">
        <v>213</v>
      </c>
      <c r="S8" s="23">
        <v>213</v>
      </c>
      <c r="T8" s="23">
        <v>213</v>
      </c>
      <c r="U8" s="23">
        <f t="shared" ref="U8:U60" si="7">(T8-R8)</f>
        <v>0</v>
      </c>
      <c r="V8" s="28">
        <f>IF(R8=0,"",(T8-R8)/R8*100)</f>
        <v>0</v>
      </c>
      <c r="W8" s="29"/>
    </row>
    <row r="9" spans="1:23" x14ac:dyDescent="0.25">
      <c r="A9" s="23">
        <v>2</v>
      </c>
      <c r="B9" s="24" t="s">
        <v>18</v>
      </c>
      <c r="C9" s="23">
        <v>19</v>
      </c>
      <c r="D9" s="23">
        <v>19</v>
      </c>
      <c r="E9" s="23">
        <v>20</v>
      </c>
      <c r="F9" s="25">
        <f t="shared" si="4"/>
        <v>1</v>
      </c>
      <c r="G9" s="26">
        <f t="shared" ref="G9:G59" si="8">IF(C9=0,"",(E9-C9)/C9*100)</f>
        <v>5.2631578947368416</v>
      </c>
      <c r="H9" s="23">
        <v>21</v>
      </c>
      <c r="I9" s="23">
        <v>20</v>
      </c>
      <c r="J9" s="23">
        <v>21</v>
      </c>
      <c r="K9" s="27">
        <f t="shared" si="5"/>
        <v>0</v>
      </c>
      <c r="L9" s="26">
        <f t="shared" ref="L9:L60" si="9">IF(H9=0,"",(J9-H9)/H9*100)</f>
        <v>0</v>
      </c>
      <c r="M9" s="23">
        <v>24</v>
      </c>
      <c r="N9" s="23">
        <v>23</v>
      </c>
      <c r="O9" s="23">
        <v>24</v>
      </c>
      <c r="P9" s="23">
        <f t="shared" si="6"/>
        <v>0</v>
      </c>
      <c r="Q9" s="28">
        <f t="shared" ref="Q9:Q60" si="10">IF(M9=0,"",(O9-M9)/M9*100)</f>
        <v>0</v>
      </c>
      <c r="R9" s="23">
        <v>64</v>
      </c>
      <c r="S9" s="23">
        <v>62</v>
      </c>
      <c r="T9" s="23">
        <v>65</v>
      </c>
      <c r="U9" s="23">
        <f t="shared" si="7"/>
        <v>1</v>
      </c>
      <c r="V9" s="28">
        <f t="shared" ref="V9:V60" si="11">IF(R9=0,"",(T9-R9)/R9*100)</f>
        <v>1.5625</v>
      </c>
      <c r="W9" s="29"/>
    </row>
    <row r="10" spans="1:23" x14ac:dyDescent="0.25">
      <c r="A10" s="23">
        <v>3</v>
      </c>
      <c r="B10" s="24" t="s">
        <v>19</v>
      </c>
      <c r="C10" s="23">
        <v>14</v>
      </c>
      <c r="D10" s="23">
        <v>14</v>
      </c>
      <c r="E10" s="23">
        <v>14</v>
      </c>
      <c r="F10" s="25">
        <f t="shared" si="4"/>
        <v>0</v>
      </c>
      <c r="G10" s="26">
        <f t="shared" si="8"/>
        <v>0</v>
      </c>
      <c r="H10" s="23">
        <v>16</v>
      </c>
      <c r="I10" s="23">
        <v>13</v>
      </c>
      <c r="J10" s="23">
        <v>16</v>
      </c>
      <c r="K10" s="27">
        <f t="shared" si="5"/>
        <v>0</v>
      </c>
      <c r="L10" s="26">
        <f t="shared" si="9"/>
        <v>0</v>
      </c>
      <c r="M10" s="23">
        <v>25</v>
      </c>
      <c r="N10" s="23">
        <v>22</v>
      </c>
      <c r="O10" s="23">
        <v>25</v>
      </c>
      <c r="P10" s="23">
        <f t="shared" si="6"/>
        <v>0</v>
      </c>
      <c r="Q10" s="28">
        <f t="shared" si="10"/>
        <v>0</v>
      </c>
      <c r="R10" s="23">
        <v>55</v>
      </c>
      <c r="S10" s="23">
        <v>49</v>
      </c>
      <c r="T10" s="23">
        <v>55</v>
      </c>
      <c r="U10" s="23">
        <f t="shared" si="7"/>
        <v>0</v>
      </c>
      <c r="V10" s="28">
        <f t="shared" si="11"/>
        <v>0</v>
      </c>
      <c r="W10" s="29"/>
    </row>
    <row r="11" spans="1:23" x14ac:dyDescent="0.25">
      <c r="A11" s="23">
        <v>4</v>
      </c>
      <c r="B11" s="24" t="s">
        <v>20</v>
      </c>
      <c r="C11" s="23">
        <v>29</v>
      </c>
      <c r="D11" s="23">
        <v>28</v>
      </c>
      <c r="E11" s="23">
        <v>29</v>
      </c>
      <c r="F11" s="25">
        <f t="shared" si="4"/>
        <v>0</v>
      </c>
      <c r="G11" s="26">
        <f t="shared" si="8"/>
        <v>0</v>
      </c>
      <c r="H11" s="23">
        <v>32</v>
      </c>
      <c r="I11" s="23">
        <v>31</v>
      </c>
      <c r="J11" s="23">
        <v>32</v>
      </c>
      <c r="K11" s="27">
        <f t="shared" si="5"/>
        <v>0</v>
      </c>
      <c r="L11" s="26">
        <f t="shared" si="9"/>
        <v>0</v>
      </c>
      <c r="M11" s="23">
        <v>49</v>
      </c>
      <c r="N11" s="23">
        <v>50</v>
      </c>
      <c r="O11" s="23">
        <v>52</v>
      </c>
      <c r="P11" s="23">
        <f t="shared" si="6"/>
        <v>3</v>
      </c>
      <c r="Q11" s="28">
        <f t="shared" si="10"/>
        <v>6.1224489795918364</v>
      </c>
      <c r="R11" s="23">
        <v>110</v>
      </c>
      <c r="S11" s="23">
        <v>109</v>
      </c>
      <c r="T11" s="23">
        <v>113</v>
      </c>
      <c r="U11" s="23">
        <f t="shared" si="7"/>
        <v>3</v>
      </c>
      <c r="V11" s="28">
        <f t="shared" si="11"/>
        <v>2.7272727272727271</v>
      </c>
      <c r="W11" s="29"/>
    </row>
    <row r="12" spans="1:23" x14ac:dyDescent="0.25">
      <c r="A12" s="23">
        <v>5</v>
      </c>
      <c r="B12" s="24" t="s">
        <v>21</v>
      </c>
      <c r="C12" s="23">
        <v>53</v>
      </c>
      <c r="D12" s="23">
        <v>53</v>
      </c>
      <c r="E12" s="23">
        <v>53</v>
      </c>
      <c r="F12" s="25">
        <f t="shared" si="4"/>
        <v>0</v>
      </c>
      <c r="G12" s="26">
        <f t="shared" si="8"/>
        <v>0</v>
      </c>
      <c r="H12" s="23">
        <v>39</v>
      </c>
      <c r="I12" s="23">
        <v>39</v>
      </c>
      <c r="J12" s="23">
        <v>39</v>
      </c>
      <c r="K12" s="27">
        <f t="shared" si="5"/>
        <v>0</v>
      </c>
      <c r="L12" s="26">
        <f t="shared" si="9"/>
        <v>0</v>
      </c>
      <c r="M12" s="23">
        <v>26</v>
      </c>
      <c r="N12" s="23">
        <v>26</v>
      </c>
      <c r="O12" s="23">
        <v>26</v>
      </c>
      <c r="P12" s="23">
        <f t="shared" si="6"/>
        <v>0</v>
      </c>
      <c r="Q12" s="28">
        <f t="shared" si="10"/>
        <v>0</v>
      </c>
      <c r="R12" s="23">
        <v>118</v>
      </c>
      <c r="S12" s="23">
        <v>118</v>
      </c>
      <c r="T12" s="23">
        <v>118</v>
      </c>
      <c r="U12" s="23">
        <f t="shared" si="7"/>
        <v>0</v>
      </c>
      <c r="V12" s="28">
        <f t="shared" si="11"/>
        <v>0</v>
      </c>
      <c r="W12" s="29"/>
    </row>
    <row r="13" spans="1:23" x14ac:dyDescent="0.25">
      <c r="A13" s="23">
        <v>6</v>
      </c>
      <c r="B13" s="24" t="s">
        <v>22</v>
      </c>
      <c r="C13" s="23">
        <v>23</v>
      </c>
      <c r="D13" s="23">
        <v>23</v>
      </c>
      <c r="E13" s="23">
        <v>23</v>
      </c>
      <c r="F13" s="25">
        <f t="shared" si="4"/>
        <v>0</v>
      </c>
      <c r="G13" s="26">
        <f t="shared" si="8"/>
        <v>0</v>
      </c>
      <c r="H13" s="23">
        <v>12</v>
      </c>
      <c r="I13" s="23">
        <v>12</v>
      </c>
      <c r="J13" s="23">
        <v>12</v>
      </c>
      <c r="K13" s="27">
        <f t="shared" si="5"/>
        <v>0</v>
      </c>
      <c r="L13" s="26">
        <f t="shared" si="9"/>
        <v>0</v>
      </c>
      <c r="M13" s="23">
        <v>30</v>
      </c>
      <c r="N13" s="23">
        <v>30</v>
      </c>
      <c r="O13" s="23">
        <v>30</v>
      </c>
      <c r="P13" s="23">
        <f t="shared" si="6"/>
        <v>0</v>
      </c>
      <c r="Q13" s="28">
        <f t="shared" si="10"/>
        <v>0</v>
      </c>
      <c r="R13" s="23">
        <v>65</v>
      </c>
      <c r="S13" s="23">
        <v>65</v>
      </c>
      <c r="T13" s="23">
        <v>65</v>
      </c>
      <c r="U13" s="23">
        <f t="shared" si="7"/>
        <v>0</v>
      </c>
      <c r="V13" s="28">
        <f t="shared" si="11"/>
        <v>0</v>
      </c>
      <c r="W13" s="29"/>
    </row>
    <row r="14" spans="1:23" x14ac:dyDescent="0.25">
      <c r="A14" s="23">
        <v>7</v>
      </c>
      <c r="B14" s="24" t="s">
        <v>23</v>
      </c>
      <c r="C14" s="23">
        <v>18</v>
      </c>
      <c r="D14" s="23">
        <v>18</v>
      </c>
      <c r="E14" s="23">
        <v>18</v>
      </c>
      <c r="F14" s="25">
        <f t="shared" si="4"/>
        <v>0</v>
      </c>
      <c r="G14" s="26">
        <f t="shared" si="8"/>
        <v>0</v>
      </c>
      <c r="H14" s="23">
        <v>10</v>
      </c>
      <c r="I14" s="23">
        <v>10</v>
      </c>
      <c r="J14" s="23">
        <v>10</v>
      </c>
      <c r="K14" s="27">
        <f t="shared" si="5"/>
        <v>0</v>
      </c>
      <c r="L14" s="26">
        <f t="shared" si="9"/>
        <v>0</v>
      </c>
      <c r="M14" s="23">
        <v>18</v>
      </c>
      <c r="N14" s="23">
        <v>18</v>
      </c>
      <c r="O14" s="23">
        <v>18</v>
      </c>
      <c r="P14" s="23">
        <f t="shared" si="6"/>
        <v>0</v>
      </c>
      <c r="Q14" s="28">
        <f t="shared" si="10"/>
        <v>0</v>
      </c>
      <c r="R14" s="23">
        <v>46</v>
      </c>
      <c r="S14" s="23">
        <v>46</v>
      </c>
      <c r="T14" s="23">
        <v>46</v>
      </c>
      <c r="U14" s="23">
        <f t="shared" si="7"/>
        <v>0</v>
      </c>
      <c r="V14" s="28">
        <f t="shared" si="11"/>
        <v>0</v>
      </c>
      <c r="W14" s="29"/>
    </row>
    <row r="15" spans="1:23" x14ac:dyDescent="0.25">
      <c r="A15" s="23">
        <v>8</v>
      </c>
      <c r="B15" s="24" t="s">
        <v>24</v>
      </c>
      <c r="C15" s="23">
        <v>7</v>
      </c>
      <c r="D15" s="23">
        <v>7</v>
      </c>
      <c r="E15" s="23">
        <v>7</v>
      </c>
      <c r="F15" s="25">
        <f t="shared" si="4"/>
        <v>0</v>
      </c>
      <c r="G15" s="26">
        <f t="shared" si="8"/>
        <v>0</v>
      </c>
      <c r="H15" s="23">
        <v>1</v>
      </c>
      <c r="I15" s="23">
        <v>1</v>
      </c>
      <c r="J15" s="23">
        <v>1</v>
      </c>
      <c r="K15" s="27">
        <f t="shared" si="5"/>
        <v>0</v>
      </c>
      <c r="L15" s="26">
        <f t="shared" si="9"/>
        <v>0</v>
      </c>
      <c r="M15" s="23">
        <v>8</v>
      </c>
      <c r="N15" s="23">
        <v>8</v>
      </c>
      <c r="O15" s="23">
        <v>8</v>
      </c>
      <c r="P15" s="23">
        <f t="shared" si="6"/>
        <v>0</v>
      </c>
      <c r="Q15" s="28">
        <f t="shared" si="10"/>
        <v>0</v>
      </c>
      <c r="R15" s="23">
        <v>16</v>
      </c>
      <c r="S15" s="23">
        <v>16</v>
      </c>
      <c r="T15" s="23">
        <v>16</v>
      </c>
      <c r="U15" s="23">
        <f t="shared" si="7"/>
        <v>0</v>
      </c>
      <c r="V15" s="28">
        <f t="shared" si="11"/>
        <v>0</v>
      </c>
      <c r="W15" s="29"/>
    </row>
    <row r="16" spans="1:23" x14ac:dyDescent="0.25">
      <c r="A16" s="23">
        <v>9</v>
      </c>
      <c r="B16" s="24" t="s">
        <v>25</v>
      </c>
      <c r="C16" s="23">
        <v>61</v>
      </c>
      <c r="D16" s="23">
        <v>58</v>
      </c>
      <c r="E16" s="23">
        <v>61</v>
      </c>
      <c r="F16" s="25">
        <f t="shared" si="4"/>
        <v>0</v>
      </c>
      <c r="G16" s="26">
        <f t="shared" si="8"/>
        <v>0</v>
      </c>
      <c r="H16" s="23">
        <v>53</v>
      </c>
      <c r="I16" s="23">
        <v>54</v>
      </c>
      <c r="J16" s="23">
        <v>53</v>
      </c>
      <c r="K16" s="27">
        <f t="shared" si="5"/>
        <v>0</v>
      </c>
      <c r="L16" s="26">
        <f t="shared" si="9"/>
        <v>0</v>
      </c>
      <c r="M16" s="23">
        <v>68</v>
      </c>
      <c r="N16" s="23">
        <v>64</v>
      </c>
      <c r="O16" s="23">
        <v>69</v>
      </c>
      <c r="P16" s="23">
        <f t="shared" si="6"/>
        <v>1</v>
      </c>
      <c r="Q16" s="28">
        <f t="shared" si="10"/>
        <v>1.4705882352941175</v>
      </c>
      <c r="R16" s="23">
        <v>182</v>
      </c>
      <c r="S16" s="23">
        <v>176</v>
      </c>
      <c r="T16" s="23">
        <v>183</v>
      </c>
      <c r="U16" s="23">
        <f t="shared" si="7"/>
        <v>1</v>
      </c>
      <c r="V16" s="28">
        <f t="shared" si="11"/>
        <v>0.5494505494505495</v>
      </c>
      <c r="W16" s="29"/>
    </row>
    <row r="17" spans="1:23" x14ac:dyDescent="0.25">
      <c r="A17" s="23">
        <v>10</v>
      </c>
      <c r="B17" s="24" t="s">
        <v>26</v>
      </c>
      <c r="C17" s="23">
        <v>174</v>
      </c>
      <c r="D17" s="23">
        <v>174</v>
      </c>
      <c r="E17" s="23">
        <v>174</v>
      </c>
      <c r="F17" s="25">
        <f t="shared" si="4"/>
        <v>0</v>
      </c>
      <c r="G17" s="26">
        <f t="shared" si="8"/>
        <v>0</v>
      </c>
      <c r="H17" s="23">
        <v>120</v>
      </c>
      <c r="I17" s="23">
        <v>120</v>
      </c>
      <c r="J17" s="23">
        <v>120</v>
      </c>
      <c r="K17" s="27">
        <f t="shared" si="5"/>
        <v>0</v>
      </c>
      <c r="L17" s="26">
        <f t="shared" si="9"/>
        <v>0</v>
      </c>
      <c r="M17" s="23">
        <v>133</v>
      </c>
      <c r="N17" s="23">
        <v>133</v>
      </c>
      <c r="O17" s="23">
        <v>133</v>
      </c>
      <c r="P17" s="23">
        <f t="shared" si="6"/>
        <v>0</v>
      </c>
      <c r="Q17" s="28">
        <f t="shared" si="10"/>
        <v>0</v>
      </c>
      <c r="R17" s="23">
        <v>427</v>
      </c>
      <c r="S17" s="23">
        <v>427</v>
      </c>
      <c r="T17" s="23">
        <v>427</v>
      </c>
      <c r="U17" s="23">
        <f t="shared" si="7"/>
        <v>0</v>
      </c>
      <c r="V17" s="28">
        <f t="shared" si="11"/>
        <v>0</v>
      </c>
      <c r="W17" s="29"/>
    </row>
    <row r="18" spans="1:23" x14ac:dyDescent="0.25">
      <c r="A18" s="23">
        <v>11</v>
      </c>
      <c r="B18" s="24" t="s">
        <v>27</v>
      </c>
      <c r="C18" s="23">
        <v>19</v>
      </c>
      <c r="D18" s="23">
        <v>19</v>
      </c>
      <c r="E18" s="23">
        <v>19</v>
      </c>
      <c r="F18" s="25">
        <f t="shared" si="4"/>
        <v>0</v>
      </c>
      <c r="G18" s="26">
        <f t="shared" si="8"/>
        <v>0</v>
      </c>
      <c r="H18" s="23">
        <v>18</v>
      </c>
      <c r="I18" s="23">
        <v>18</v>
      </c>
      <c r="J18" s="23">
        <v>18</v>
      </c>
      <c r="K18" s="27">
        <f t="shared" si="5"/>
        <v>0</v>
      </c>
      <c r="L18" s="26">
        <f t="shared" si="9"/>
        <v>0</v>
      </c>
      <c r="M18" s="23">
        <v>23</v>
      </c>
      <c r="N18" s="23">
        <v>23</v>
      </c>
      <c r="O18" s="23">
        <v>23</v>
      </c>
      <c r="P18" s="23">
        <f t="shared" si="6"/>
        <v>0</v>
      </c>
      <c r="Q18" s="28">
        <f t="shared" si="10"/>
        <v>0</v>
      </c>
      <c r="R18" s="23">
        <v>60</v>
      </c>
      <c r="S18" s="23">
        <v>60</v>
      </c>
      <c r="T18" s="23">
        <v>60</v>
      </c>
      <c r="U18" s="23">
        <f t="shared" si="7"/>
        <v>0</v>
      </c>
      <c r="V18" s="28">
        <f t="shared" si="11"/>
        <v>0</v>
      </c>
      <c r="W18" s="29"/>
    </row>
    <row r="19" spans="1:23" x14ac:dyDescent="0.25">
      <c r="A19" s="23">
        <v>12</v>
      </c>
      <c r="B19" s="24" t="s">
        <v>28</v>
      </c>
      <c r="C19" s="23">
        <v>20</v>
      </c>
      <c r="D19" s="23">
        <v>20</v>
      </c>
      <c r="E19" s="23">
        <v>20</v>
      </c>
      <c r="F19" s="25">
        <f t="shared" si="4"/>
        <v>0</v>
      </c>
      <c r="G19" s="26">
        <f t="shared" si="8"/>
        <v>0</v>
      </c>
      <c r="H19" s="23">
        <v>39</v>
      </c>
      <c r="I19" s="23">
        <v>39</v>
      </c>
      <c r="J19" s="23">
        <v>39</v>
      </c>
      <c r="K19" s="27">
        <f t="shared" si="5"/>
        <v>0</v>
      </c>
      <c r="L19" s="26">
        <f t="shared" si="9"/>
        <v>0</v>
      </c>
      <c r="M19" s="23">
        <v>48</v>
      </c>
      <c r="N19" s="23">
        <v>48</v>
      </c>
      <c r="O19" s="23">
        <v>48</v>
      </c>
      <c r="P19" s="23">
        <f t="shared" si="6"/>
        <v>0</v>
      </c>
      <c r="Q19" s="28">
        <f t="shared" si="10"/>
        <v>0</v>
      </c>
      <c r="R19" s="23">
        <v>107</v>
      </c>
      <c r="S19" s="23">
        <v>107</v>
      </c>
      <c r="T19" s="23">
        <v>107</v>
      </c>
      <c r="U19" s="23">
        <f t="shared" si="7"/>
        <v>0</v>
      </c>
      <c r="V19" s="28">
        <f t="shared" si="11"/>
        <v>0</v>
      </c>
      <c r="W19" s="29"/>
    </row>
    <row r="20" spans="1:23" s="9" customFormat="1" ht="12.75" x14ac:dyDescent="0.25">
      <c r="A20" s="31" t="s">
        <v>29</v>
      </c>
      <c r="B20" s="32"/>
      <c r="C20" s="33">
        <f>SUM(C8:C19)</f>
        <v>521</v>
      </c>
      <c r="D20" s="33">
        <f>SUM(D8:D19)</f>
        <v>517</v>
      </c>
      <c r="E20" s="33">
        <f>SUM(E8:E19)</f>
        <v>522</v>
      </c>
      <c r="F20" s="34">
        <f t="shared" si="4"/>
        <v>1</v>
      </c>
      <c r="G20" s="35">
        <f t="shared" si="8"/>
        <v>0.19193857965451055</v>
      </c>
      <c r="H20" s="33">
        <f>SUM(H8:H19)</f>
        <v>415</v>
      </c>
      <c r="I20" s="33">
        <f>SUM(I8:I19)</f>
        <v>411</v>
      </c>
      <c r="J20" s="33">
        <f>SUM(J8:J19)</f>
        <v>415</v>
      </c>
      <c r="K20" s="36">
        <f t="shared" si="5"/>
        <v>0</v>
      </c>
      <c r="L20" s="35">
        <f t="shared" si="9"/>
        <v>0</v>
      </c>
      <c r="M20" s="33">
        <f>SUM(M8:M19)</f>
        <v>527</v>
      </c>
      <c r="N20" s="33">
        <f>SUM(N8:N19)</f>
        <v>520</v>
      </c>
      <c r="O20" s="33">
        <f>SUM(O8:O19)</f>
        <v>531</v>
      </c>
      <c r="P20" s="33">
        <f t="shared" si="6"/>
        <v>4</v>
      </c>
      <c r="Q20" s="37">
        <f t="shared" si="10"/>
        <v>0.75901328273244784</v>
      </c>
      <c r="R20" s="33">
        <f>SUM(R8:R19)</f>
        <v>1463</v>
      </c>
      <c r="S20" s="33">
        <f>SUM(S8:S19)</f>
        <v>1448</v>
      </c>
      <c r="T20" s="33">
        <f>SUM(T8:T19)</f>
        <v>1468</v>
      </c>
      <c r="U20" s="33">
        <f t="shared" si="7"/>
        <v>5</v>
      </c>
      <c r="V20" s="37">
        <f t="shared" si="11"/>
        <v>0.34176349965823649</v>
      </c>
      <c r="W20" s="38"/>
    </row>
    <row r="21" spans="1:23" x14ac:dyDescent="0.25">
      <c r="A21" s="23">
        <v>13</v>
      </c>
      <c r="B21" s="24" t="s">
        <v>30</v>
      </c>
      <c r="C21" s="23">
        <v>42</v>
      </c>
      <c r="D21" s="23">
        <v>33</v>
      </c>
      <c r="E21" s="23">
        <v>45</v>
      </c>
      <c r="F21" s="25">
        <f t="shared" si="4"/>
        <v>3</v>
      </c>
      <c r="G21" s="26">
        <f t="shared" si="8"/>
        <v>7.1428571428571423</v>
      </c>
      <c r="H21" s="23">
        <v>46</v>
      </c>
      <c r="I21" s="23">
        <v>45</v>
      </c>
      <c r="J21" s="23">
        <v>46</v>
      </c>
      <c r="K21" s="27">
        <f t="shared" si="5"/>
        <v>0</v>
      </c>
      <c r="L21" s="26">
        <f t="shared" si="9"/>
        <v>0</v>
      </c>
      <c r="M21" s="23">
        <v>39</v>
      </c>
      <c r="N21" s="23">
        <v>36</v>
      </c>
      <c r="O21" s="23">
        <v>39</v>
      </c>
      <c r="P21" s="23">
        <f t="shared" si="6"/>
        <v>0</v>
      </c>
      <c r="Q21" s="28">
        <f t="shared" si="10"/>
        <v>0</v>
      </c>
      <c r="R21" s="23">
        <v>127</v>
      </c>
      <c r="S21" s="23">
        <v>114</v>
      </c>
      <c r="T21" s="23">
        <v>130</v>
      </c>
      <c r="U21" s="23">
        <f t="shared" si="7"/>
        <v>3</v>
      </c>
      <c r="V21" s="28">
        <f t="shared" si="11"/>
        <v>2.3622047244094486</v>
      </c>
      <c r="W21" s="29"/>
    </row>
    <row r="22" spans="1:23" x14ac:dyDescent="0.25">
      <c r="A22" s="23">
        <v>14</v>
      </c>
      <c r="B22" s="24" t="s">
        <v>31</v>
      </c>
      <c r="C22" s="23">
        <v>22</v>
      </c>
      <c r="D22" s="23">
        <v>22</v>
      </c>
      <c r="E22" s="23">
        <v>22</v>
      </c>
      <c r="F22" s="25">
        <f t="shared" si="4"/>
        <v>0</v>
      </c>
      <c r="G22" s="26">
        <f t="shared" si="8"/>
        <v>0</v>
      </c>
      <c r="H22" s="23">
        <v>66</v>
      </c>
      <c r="I22" s="23">
        <v>66</v>
      </c>
      <c r="J22" s="23">
        <v>66</v>
      </c>
      <c r="K22" s="27">
        <f t="shared" si="5"/>
        <v>0</v>
      </c>
      <c r="L22" s="26">
        <f t="shared" si="9"/>
        <v>0</v>
      </c>
      <c r="M22" s="23">
        <v>39</v>
      </c>
      <c r="N22" s="23">
        <v>39</v>
      </c>
      <c r="O22" s="23">
        <v>39</v>
      </c>
      <c r="P22" s="23">
        <f t="shared" si="6"/>
        <v>0</v>
      </c>
      <c r="Q22" s="28">
        <f t="shared" si="10"/>
        <v>0</v>
      </c>
      <c r="R22" s="23">
        <v>127</v>
      </c>
      <c r="S22" s="23">
        <v>127</v>
      </c>
      <c r="T22" s="23">
        <v>127</v>
      </c>
      <c r="U22" s="23">
        <f t="shared" si="7"/>
        <v>0</v>
      </c>
      <c r="V22" s="28">
        <f t="shared" si="11"/>
        <v>0</v>
      </c>
      <c r="W22" s="29"/>
    </row>
    <row r="23" spans="1:23" x14ac:dyDescent="0.25">
      <c r="A23" s="23">
        <v>15</v>
      </c>
      <c r="B23" s="24" t="s">
        <v>32</v>
      </c>
      <c r="C23" s="23">
        <v>0</v>
      </c>
      <c r="D23" s="23">
        <v>0</v>
      </c>
      <c r="E23" s="23">
        <v>0</v>
      </c>
      <c r="F23" s="25">
        <f t="shared" si="4"/>
        <v>0</v>
      </c>
      <c r="G23" s="26" t="str">
        <f t="shared" si="8"/>
        <v/>
      </c>
      <c r="H23" s="23">
        <v>0</v>
      </c>
      <c r="I23" s="23">
        <v>0</v>
      </c>
      <c r="J23" s="23">
        <v>0</v>
      </c>
      <c r="K23" s="27">
        <f t="shared" si="5"/>
        <v>0</v>
      </c>
      <c r="L23" s="26" t="str">
        <f t="shared" si="9"/>
        <v/>
      </c>
      <c r="M23" s="23">
        <v>3</v>
      </c>
      <c r="N23" s="23">
        <v>2</v>
      </c>
      <c r="O23" s="23">
        <v>3</v>
      </c>
      <c r="P23" s="23">
        <f t="shared" si="6"/>
        <v>0</v>
      </c>
      <c r="Q23" s="28">
        <f t="shared" si="10"/>
        <v>0</v>
      </c>
      <c r="R23" s="23">
        <v>3</v>
      </c>
      <c r="S23" s="23">
        <v>2</v>
      </c>
      <c r="T23" s="23">
        <v>3</v>
      </c>
      <c r="U23" s="23">
        <f t="shared" si="7"/>
        <v>0</v>
      </c>
      <c r="V23" s="28">
        <f t="shared" si="11"/>
        <v>0</v>
      </c>
      <c r="W23" s="29"/>
    </row>
    <row r="24" spans="1:23" x14ac:dyDescent="0.25">
      <c r="A24" s="23">
        <v>16</v>
      </c>
      <c r="B24" s="24" t="s">
        <v>33</v>
      </c>
      <c r="C24" s="23">
        <v>7</v>
      </c>
      <c r="D24" s="23">
        <v>7</v>
      </c>
      <c r="E24" s="23">
        <v>7</v>
      </c>
      <c r="F24" s="25">
        <f t="shared" si="4"/>
        <v>0</v>
      </c>
      <c r="G24" s="26">
        <f t="shared" si="8"/>
        <v>0</v>
      </c>
      <c r="H24" s="23">
        <v>6</v>
      </c>
      <c r="I24" s="23">
        <v>5</v>
      </c>
      <c r="J24" s="23">
        <v>5</v>
      </c>
      <c r="K24" s="27">
        <f t="shared" si="5"/>
        <v>-1</v>
      </c>
      <c r="L24" s="26">
        <f t="shared" si="9"/>
        <v>-16.666666666666664</v>
      </c>
      <c r="M24" s="23">
        <v>0</v>
      </c>
      <c r="N24" s="23">
        <v>1</v>
      </c>
      <c r="O24" s="23">
        <v>1</v>
      </c>
      <c r="P24" s="23">
        <f t="shared" si="6"/>
        <v>1</v>
      </c>
      <c r="Q24" s="28" t="str">
        <f t="shared" si="10"/>
        <v/>
      </c>
      <c r="R24" s="23">
        <v>13</v>
      </c>
      <c r="S24" s="23">
        <v>13</v>
      </c>
      <c r="T24" s="23">
        <v>13</v>
      </c>
      <c r="U24" s="23">
        <f t="shared" si="7"/>
        <v>0</v>
      </c>
      <c r="V24" s="28">
        <f t="shared" si="11"/>
        <v>0</v>
      </c>
      <c r="W24" s="29"/>
    </row>
    <row r="25" spans="1:23" x14ac:dyDescent="0.25">
      <c r="A25" s="23">
        <v>17</v>
      </c>
      <c r="B25" s="24" t="s">
        <v>34</v>
      </c>
      <c r="C25" s="23">
        <v>0</v>
      </c>
      <c r="D25" s="23">
        <v>0</v>
      </c>
      <c r="E25" s="23">
        <v>0</v>
      </c>
      <c r="F25" s="25">
        <f t="shared" si="4"/>
        <v>0</v>
      </c>
      <c r="G25" s="26" t="str">
        <f t="shared" si="8"/>
        <v/>
      </c>
      <c r="H25" s="23">
        <v>0</v>
      </c>
      <c r="I25" s="23">
        <v>0</v>
      </c>
      <c r="J25" s="23">
        <v>0</v>
      </c>
      <c r="K25" s="27">
        <f t="shared" si="5"/>
        <v>0</v>
      </c>
      <c r="L25" s="26" t="str">
        <f t="shared" si="9"/>
        <v/>
      </c>
      <c r="M25" s="23">
        <v>4</v>
      </c>
      <c r="N25" s="23">
        <v>3</v>
      </c>
      <c r="O25" s="23">
        <v>4</v>
      </c>
      <c r="P25" s="23">
        <f t="shared" si="6"/>
        <v>0</v>
      </c>
      <c r="Q25" s="28">
        <f t="shared" si="10"/>
        <v>0</v>
      </c>
      <c r="R25" s="23">
        <v>4</v>
      </c>
      <c r="S25" s="23">
        <v>3</v>
      </c>
      <c r="T25" s="23">
        <v>4</v>
      </c>
      <c r="U25" s="23">
        <f t="shared" si="7"/>
        <v>0</v>
      </c>
      <c r="V25" s="28">
        <f t="shared" si="11"/>
        <v>0</v>
      </c>
      <c r="W25" s="29"/>
    </row>
    <row r="26" spans="1:23" x14ac:dyDescent="0.25">
      <c r="A26" s="23">
        <v>18</v>
      </c>
      <c r="B26" s="24" t="s">
        <v>35</v>
      </c>
      <c r="C26" s="23">
        <v>68</v>
      </c>
      <c r="D26" s="23">
        <v>63</v>
      </c>
      <c r="E26" s="23">
        <v>69</v>
      </c>
      <c r="F26" s="25">
        <f t="shared" si="4"/>
        <v>1</v>
      </c>
      <c r="G26" s="26">
        <f t="shared" si="8"/>
        <v>1.4705882352941175</v>
      </c>
      <c r="H26" s="23">
        <v>69</v>
      </c>
      <c r="I26" s="23">
        <v>69</v>
      </c>
      <c r="J26" s="23">
        <v>69</v>
      </c>
      <c r="K26" s="27">
        <f t="shared" si="5"/>
        <v>0</v>
      </c>
      <c r="L26" s="26">
        <f t="shared" si="9"/>
        <v>0</v>
      </c>
      <c r="M26" s="23">
        <v>63</v>
      </c>
      <c r="N26" s="23">
        <v>57</v>
      </c>
      <c r="O26" s="23">
        <v>66</v>
      </c>
      <c r="P26" s="23">
        <f t="shared" si="6"/>
        <v>3</v>
      </c>
      <c r="Q26" s="28">
        <f t="shared" si="10"/>
        <v>4.7619047619047619</v>
      </c>
      <c r="R26" s="23">
        <v>200</v>
      </c>
      <c r="S26" s="23">
        <v>189</v>
      </c>
      <c r="T26" s="23">
        <v>204</v>
      </c>
      <c r="U26" s="23">
        <f t="shared" si="7"/>
        <v>4</v>
      </c>
      <c r="V26" s="28">
        <f t="shared" si="11"/>
        <v>2</v>
      </c>
      <c r="W26" s="29"/>
    </row>
    <row r="27" spans="1:23" x14ac:dyDescent="0.25">
      <c r="A27" s="23">
        <v>19</v>
      </c>
      <c r="B27" s="24" t="s">
        <v>36</v>
      </c>
      <c r="C27" s="23">
        <v>56</v>
      </c>
      <c r="D27" s="23">
        <v>49</v>
      </c>
      <c r="E27" s="23">
        <v>60</v>
      </c>
      <c r="F27" s="25">
        <f t="shared" si="4"/>
        <v>4</v>
      </c>
      <c r="G27" s="26">
        <f t="shared" si="8"/>
        <v>7.1428571428571423</v>
      </c>
      <c r="H27" s="23">
        <v>39</v>
      </c>
      <c r="I27" s="23">
        <v>39</v>
      </c>
      <c r="J27" s="23">
        <v>40</v>
      </c>
      <c r="K27" s="27">
        <f t="shared" si="5"/>
        <v>1</v>
      </c>
      <c r="L27" s="26">
        <f t="shared" si="9"/>
        <v>2.5641025641025639</v>
      </c>
      <c r="M27" s="23">
        <v>55</v>
      </c>
      <c r="N27" s="23">
        <v>44</v>
      </c>
      <c r="O27" s="23">
        <v>55</v>
      </c>
      <c r="P27" s="23">
        <f t="shared" si="6"/>
        <v>0</v>
      </c>
      <c r="Q27" s="28">
        <f t="shared" si="10"/>
        <v>0</v>
      </c>
      <c r="R27" s="23">
        <v>150</v>
      </c>
      <c r="S27" s="23">
        <v>132</v>
      </c>
      <c r="T27" s="23">
        <v>155</v>
      </c>
      <c r="U27" s="23">
        <f t="shared" si="7"/>
        <v>5</v>
      </c>
      <c r="V27" s="28">
        <f t="shared" si="11"/>
        <v>3.3333333333333335</v>
      </c>
      <c r="W27" s="29"/>
    </row>
    <row r="28" spans="1:23" x14ac:dyDescent="0.25">
      <c r="A28" s="23">
        <v>20</v>
      </c>
      <c r="B28" s="24" t="s">
        <v>37</v>
      </c>
      <c r="C28" s="23">
        <v>22</v>
      </c>
      <c r="D28" s="23">
        <v>22</v>
      </c>
      <c r="E28" s="23">
        <v>22</v>
      </c>
      <c r="F28" s="25">
        <f t="shared" si="4"/>
        <v>0</v>
      </c>
      <c r="G28" s="26">
        <f t="shared" si="8"/>
        <v>0</v>
      </c>
      <c r="H28" s="23">
        <v>25</v>
      </c>
      <c r="I28" s="23">
        <v>25</v>
      </c>
      <c r="J28" s="23">
        <v>25</v>
      </c>
      <c r="K28" s="27">
        <f t="shared" si="5"/>
        <v>0</v>
      </c>
      <c r="L28" s="26">
        <f t="shared" si="9"/>
        <v>0</v>
      </c>
      <c r="M28" s="23">
        <v>22</v>
      </c>
      <c r="N28" s="23">
        <v>22</v>
      </c>
      <c r="O28" s="23">
        <v>22</v>
      </c>
      <c r="P28" s="23">
        <f t="shared" si="6"/>
        <v>0</v>
      </c>
      <c r="Q28" s="28">
        <f t="shared" si="10"/>
        <v>0</v>
      </c>
      <c r="R28" s="23">
        <v>69</v>
      </c>
      <c r="S28" s="23">
        <v>69</v>
      </c>
      <c r="T28" s="23">
        <v>69</v>
      </c>
      <c r="U28" s="23">
        <f t="shared" si="7"/>
        <v>0</v>
      </c>
      <c r="V28" s="28">
        <f t="shared" si="11"/>
        <v>0</v>
      </c>
      <c r="W28" s="29"/>
    </row>
    <row r="29" spans="1:23" x14ac:dyDescent="0.25">
      <c r="A29" s="23">
        <v>21</v>
      </c>
      <c r="B29" s="24" t="s">
        <v>38</v>
      </c>
      <c r="C29" s="23">
        <v>2</v>
      </c>
      <c r="D29" s="23">
        <v>2</v>
      </c>
      <c r="E29" s="23">
        <v>2</v>
      </c>
      <c r="F29" s="25">
        <f t="shared" si="4"/>
        <v>0</v>
      </c>
      <c r="G29" s="26">
        <f t="shared" si="8"/>
        <v>0</v>
      </c>
      <c r="H29" s="23">
        <v>21</v>
      </c>
      <c r="I29" s="23">
        <v>21</v>
      </c>
      <c r="J29" s="23">
        <v>21</v>
      </c>
      <c r="K29" s="27">
        <f t="shared" si="5"/>
        <v>0</v>
      </c>
      <c r="L29" s="26">
        <f t="shared" si="9"/>
        <v>0</v>
      </c>
      <c r="M29" s="23">
        <v>13</v>
      </c>
      <c r="N29" s="23">
        <v>12</v>
      </c>
      <c r="O29" s="23">
        <v>13</v>
      </c>
      <c r="P29" s="23">
        <f t="shared" si="6"/>
        <v>0</v>
      </c>
      <c r="Q29" s="28">
        <f t="shared" si="10"/>
        <v>0</v>
      </c>
      <c r="R29" s="23">
        <v>36</v>
      </c>
      <c r="S29" s="23">
        <v>35</v>
      </c>
      <c r="T29" s="23">
        <v>36</v>
      </c>
      <c r="U29" s="23">
        <f t="shared" si="7"/>
        <v>0</v>
      </c>
      <c r="V29" s="28">
        <f t="shared" si="11"/>
        <v>0</v>
      </c>
      <c r="W29" s="29"/>
    </row>
    <row r="30" spans="1:23" x14ac:dyDescent="0.25">
      <c r="A30" s="23">
        <v>22</v>
      </c>
      <c r="B30" s="24" t="s">
        <v>39</v>
      </c>
      <c r="C30" s="23">
        <v>11</v>
      </c>
      <c r="D30" s="23">
        <v>11</v>
      </c>
      <c r="E30" s="23">
        <v>11</v>
      </c>
      <c r="F30" s="25">
        <f t="shared" si="4"/>
        <v>0</v>
      </c>
      <c r="G30" s="26">
        <f t="shared" si="8"/>
        <v>0</v>
      </c>
      <c r="H30" s="23">
        <v>16</v>
      </c>
      <c r="I30" s="23">
        <v>16</v>
      </c>
      <c r="J30" s="23">
        <v>17</v>
      </c>
      <c r="K30" s="27">
        <f t="shared" si="5"/>
        <v>1</v>
      </c>
      <c r="L30" s="26">
        <f t="shared" si="9"/>
        <v>6.25</v>
      </c>
      <c r="M30" s="23">
        <v>34</v>
      </c>
      <c r="N30" s="23">
        <v>31</v>
      </c>
      <c r="O30" s="23">
        <v>33</v>
      </c>
      <c r="P30" s="23">
        <f t="shared" si="6"/>
        <v>-1</v>
      </c>
      <c r="Q30" s="28">
        <f t="shared" si="10"/>
        <v>-2.9411764705882351</v>
      </c>
      <c r="R30" s="23">
        <v>61</v>
      </c>
      <c r="S30" s="23">
        <v>58</v>
      </c>
      <c r="T30" s="23">
        <v>61</v>
      </c>
      <c r="U30" s="23">
        <f t="shared" si="7"/>
        <v>0</v>
      </c>
      <c r="V30" s="28">
        <f t="shared" si="11"/>
        <v>0</v>
      </c>
      <c r="W30" s="29"/>
    </row>
    <row r="31" spans="1:23" x14ac:dyDescent="0.25">
      <c r="A31" s="23">
        <v>23</v>
      </c>
      <c r="B31" s="24" t="s">
        <v>40</v>
      </c>
      <c r="C31" s="23">
        <v>0</v>
      </c>
      <c r="D31" s="23">
        <v>0</v>
      </c>
      <c r="E31" s="23">
        <v>0</v>
      </c>
      <c r="F31" s="25">
        <f t="shared" si="4"/>
        <v>0</v>
      </c>
      <c r="G31" s="26" t="str">
        <f t="shared" si="8"/>
        <v/>
      </c>
      <c r="H31" s="23">
        <v>0</v>
      </c>
      <c r="I31" s="23">
        <v>0</v>
      </c>
      <c r="J31" s="23">
        <v>0</v>
      </c>
      <c r="K31" s="27">
        <f t="shared" si="5"/>
        <v>0</v>
      </c>
      <c r="L31" s="26" t="str">
        <f t="shared" si="9"/>
        <v/>
      </c>
      <c r="M31" s="23">
        <v>1</v>
      </c>
      <c r="N31" s="23">
        <v>1</v>
      </c>
      <c r="O31" s="23">
        <v>1</v>
      </c>
      <c r="P31" s="23">
        <f t="shared" si="6"/>
        <v>0</v>
      </c>
      <c r="Q31" s="28">
        <f t="shared" si="10"/>
        <v>0</v>
      </c>
      <c r="R31" s="23">
        <v>1</v>
      </c>
      <c r="S31" s="23">
        <v>1</v>
      </c>
      <c r="T31" s="23">
        <v>1</v>
      </c>
      <c r="U31" s="23">
        <f t="shared" si="7"/>
        <v>0</v>
      </c>
      <c r="V31" s="28">
        <f t="shared" si="11"/>
        <v>0</v>
      </c>
      <c r="W31" s="29"/>
    </row>
    <row r="32" spans="1:23" x14ac:dyDescent="0.25">
      <c r="A32" s="23">
        <v>24</v>
      </c>
      <c r="B32" s="24" t="s">
        <v>41</v>
      </c>
      <c r="C32" s="23">
        <v>0</v>
      </c>
      <c r="D32" s="23">
        <v>0</v>
      </c>
      <c r="E32" s="23">
        <v>0</v>
      </c>
      <c r="F32" s="25">
        <f t="shared" si="4"/>
        <v>0</v>
      </c>
      <c r="G32" s="26" t="str">
        <f t="shared" si="8"/>
        <v/>
      </c>
      <c r="H32" s="23">
        <v>0</v>
      </c>
      <c r="I32" s="23">
        <v>0</v>
      </c>
      <c r="J32" s="23">
        <v>0</v>
      </c>
      <c r="K32" s="27">
        <f t="shared" si="5"/>
        <v>0</v>
      </c>
      <c r="L32" s="26" t="str">
        <f t="shared" si="9"/>
        <v/>
      </c>
      <c r="M32" s="23">
        <v>5</v>
      </c>
      <c r="N32" s="23">
        <v>5</v>
      </c>
      <c r="O32" s="23">
        <v>5</v>
      </c>
      <c r="P32" s="23">
        <f t="shared" si="6"/>
        <v>0</v>
      </c>
      <c r="Q32" s="28">
        <f t="shared" si="10"/>
        <v>0</v>
      </c>
      <c r="R32" s="23">
        <v>5</v>
      </c>
      <c r="S32" s="23">
        <v>5</v>
      </c>
      <c r="T32" s="23">
        <v>5</v>
      </c>
      <c r="U32" s="23">
        <f t="shared" si="7"/>
        <v>0</v>
      </c>
      <c r="V32" s="28">
        <f t="shared" si="11"/>
        <v>0</v>
      </c>
      <c r="W32" s="29"/>
    </row>
    <row r="33" spans="1:23" x14ac:dyDescent="0.25">
      <c r="A33" s="23">
        <v>25</v>
      </c>
      <c r="B33" s="24" t="s">
        <v>42</v>
      </c>
      <c r="C33" s="23">
        <v>0</v>
      </c>
      <c r="D33" s="23">
        <v>0</v>
      </c>
      <c r="E33" s="23">
        <v>0</v>
      </c>
      <c r="F33" s="25">
        <f t="shared" si="4"/>
        <v>0</v>
      </c>
      <c r="G33" s="26" t="str">
        <f t="shared" si="8"/>
        <v/>
      </c>
      <c r="H33" s="23">
        <v>0</v>
      </c>
      <c r="I33" s="23">
        <v>0</v>
      </c>
      <c r="J33" s="23">
        <v>0</v>
      </c>
      <c r="K33" s="27">
        <f t="shared" si="5"/>
        <v>0</v>
      </c>
      <c r="L33" s="26" t="str">
        <f t="shared" si="9"/>
        <v/>
      </c>
      <c r="M33" s="23">
        <v>1</v>
      </c>
      <c r="N33" s="23">
        <v>1</v>
      </c>
      <c r="O33" s="23">
        <v>1</v>
      </c>
      <c r="P33" s="23">
        <f t="shared" si="6"/>
        <v>0</v>
      </c>
      <c r="Q33" s="28">
        <f t="shared" si="10"/>
        <v>0</v>
      </c>
      <c r="R33" s="23">
        <v>1</v>
      </c>
      <c r="S33" s="23">
        <v>1</v>
      </c>
      <c r="T33" s="23">
        <v>1</v>
      </c>
      <c r="U33" s="23">
        <f t="shared" si="7"/>
        <v>0</v>
      </c>
      <c r="V33" s="28">
        <f t="shared" si="11"/>
        <v>0</v>
      </c>
      <c r="W33" s="29"/>
    </row>
    <row r="34" spans="1:23" x14ac:dyDescent="0.25">
      <c r="A34" s="23">
        <v>26</v>
      </c>
      <c r="B34" s="24" t="s">
        <v>43</v>
      </c>
      <c r="C34" s="23">
        <v>6</v>
      </c>
      <c r="D34" s="23">
        <v>4</v>
      </c>
      <c r="E34" s="23">
        <v>6</v>
      </c>
      <c r="F34" s="25">
        <f t="shared" si="4"/>
        <v>0</v>
      </c>
      <c r="G34" s="26">
        <f t="shared" si="8"/>
        <v>0</v>
      </c>
      <c r="H34" s="23">
        <v>13</v>
      </c>
      <c r="I34" s="23">
        <v>13</v>
      </c>
      <c r="J34" s="23">
        <v>13</v>
      </c>
      <c r="K34" s="27">
        <f t="shared" si="5"/>
        <v>0</v>
      </c>
      <c r="L34" s="26">
        <f t="shared" si="9"/>
        <v>0</v>
      </c>
      <c r="M34" s="23">
        <v>15</v>
      </c>
      <c r="N34" s="23">
        <v>15</v>
      </c>
      <c r="O34" s="23">
        <v>16</v>
      </c>
      <c r="P34" s="23">
        <f t="shared" si="6"/>
        <v>1</v>
      </c>
      <c r="Q34" s="28">
        <f t="shared" si="10"/>
        <v>6.666666666666667</v>
      </c>
      <c r="R34" s="23">
        <v>34</v>
      </c>
      <c r="S34" s="23">
        <v>32</v>
      </c>
      <c r="T34" s="23">
        <v>35</v>
      </c>
      <c r="U34" s="23">
        <f t="shared" si="7"/>
        <v>1</v>
      </c>
      <c r="V34" s="28">
        <f t="shared" si="11"/>
        <v>2.9411764705882351</v>
      </c>
      <c r="W34" s="29"/>
    </row>
    <row r="35" spans="1:23" x14ac:dyDescent="0.25">
      <c r="A35" s="23">
        <v>27</v>
      </c>
      <c r="B35" s="24" t="s">
        <v>44</v>
      </c>
      <c r="C35" s="23">
        <v>0</v>
      </c>
      <c r="D35" s="23">
        <v>0</v>
      </c>
      <c r="E35" s="23">
        <v>0</v>
      </c>
      <c r="F35" s="25">
        <f t="shared" si="4"/>
        <v>0</v>
      </c>
      <c r="G35" s="26" t="str">
        <f t="shared" si="8"/>
        <v/>
      </c>
      <c r="H35" s="23">
        <v>0</v>
      </c>
      <c r="I35" s="23">
        <v>0</v>
      </c>
      <c r="J35" s="23">
        <v>0</v>
      </c>
      <c r="K35" s="27">
        <f t="shared" si="5"/>
        <v>0</v>
      </c>
      <c r="L35" s="26" t="str">
        <f t="shared" si="9"/>
        <v/>
      </c>
      <c r="M35" s="23">
        <v>3</v>
      </c>
      <c r="N35" s="23">
        <v>3</v>
      </c>
      <c r="O35" s="23">
        <v>3</v>
      </c>
      <c r="P35" s="23">
        <f t="shared" si="6"/>
        <v>0</v>
      </c>
      <c r="Q35" s="28">
        <f t="shared" si="10"/>
        <v>0</v>
      </c>
      <c r="R35" s="23">
        <v>3</v>
      </c>
      <c r="S35" s="23">
        <v>3</v>
      </c>
      <c r="T35" s="23">
        <v>3</v>
      </c>
      <c r="U35" s="23">
        <f t="shared" si="7"/>
        <v>0</v>
      </c>
      <c r="V35" s="28">
        <f t="shared" si="11"/>
        <v>0</v>
      </c>
      <c r="W35" s="29"/>
    </row>
    <row r="36" spans="1:23" x14ac:dyDescent="0.25">
      <c r="A36" s="23">
        <v>28</v>
      </c>
      <c r="B36" s="24" t="s">
        <v>45</v>
      </c>
      <c r="C36" s="23">
        <v>3</v>
      </c>
      <c r="D36" s="23">
        <v>3</v>
      </c>
      <c r="E36" s="23">
        <v>3</v>
      </c>
      <c r="F36" s="25">
        <f t="shared" si="4"/>
        <v>0</v>
      </c>
      <c r="G36" s="26">
        <f t="shared" si="8"/>
        <v>0</v>
      </c>
      <c r="H36" s="23">
        <v>0</v>
      </c>
      <c r="I36" s="23">
        <v>0</v>
      </c>
      <c r="J36" s="23">
        <v>0</v>
      </c>
      <c r="K36" s="27">
        <f t="shared" si="5"/>
        <v>0</v>
      </c>
      <c r="L36" s="26" t="str">
        <f t="shared" si="9"/>
        <v/>
      </c>
      <c r="M36" s="23">
        <v>2</v>
      </c>
      <c r="N36" s="23">
        <v>2</v>
      </c>
      <c r="O36" s="23">
        <v>2</v>
      </c>
      <c r="P36" s="23">
        <f t="shared" si="6"/>
        <v>0</v>
      </c>
      <c r="Q36" s="28">
        <f t="shared" si="10"/>
        <v>0</v>
      </c>
      <c r="R36" s="23">
        <v>5</v>
      </c>
      <c r="S36" s="23">
        <v>5</v>
      </c>
      <c r="T36" s="23">
        <v>5</v>
      </c>
      <c r="U36" s="23">
        <f t="shared" si="7"/>
        <v>0</v>
      </c>
      <c r="V36" s="28">
        <f t="shared" si="11"/>
        <v>0</v>
      </c>
      <c r="W36" s="29"/>
    </row>
    <row r="37" spans="1:23" x14ac:dyDescent="0.25">
      <c r="A37" s="23">
        <v>29</v>
      </c>
      <c r="B37" s="24" t="s">
        <v>46</v>
      </c>
      <c r="C37" s="23">
        <v>0</v>
      </c>
      <c r="D37" s="23">
        <v>0</v>
      </c>
      <c r="E37" s="23">
        <v>0</v>
      </c>
      <c r="F37" s="25">
        <f t="shared" si="4"/>
        <v>0</v>
      </c>
      <c r="G37" s="26" t="str">
        <f t="shared" si="8"/>
        <v/>
      </c>
      <c r="H37" s="23">
        <v>0</v>
      </c>
      <c r="I37" s="23">
        <v>0</v>
      </c>
      <c r="J37" s="23">
        <v>0</v>
      </c>
      <c r="K37" s="27">
        <f t="shared" si="5"/>
        <v>0</v>
      </c>
      <c r="L37" s="26" t="str">
        <f t="shared" si="9"/>
        <v/>
      </c>
      <c r="M37" s="23">
        <v>3</v>
      </c>
      <c r="N37" s="23">
        <v>3</v>
      </c>
      <c r="O37" s="23">
        <v>3</v>
      </c>
      <c r="P37" s="23">
        <f t="shared" si="6"/>
        <v>0</v>
      </c>
      <c r="Q37" s="28">
        <f t="shared" si="10"/>
        <v>0</v>
      </c>
      <c r="R37" s="23">
        <v>3</v>
      </c>
      <c r="S37" s="23">
        <v>3</v>
      </c>
      <c r="T37" s="23">
        <v>3</v>
      </c>
      <c r="U37" s="23">
        <f t="shared" si="7"/>
        <v>0</v>
      </c>
      <c r="V37" s="28">
        <f t="shared" si="11"/>
        <v>0</v>
      </c>
      <c r="W37" s="29"/>
    </row>
    <row r="38" spans="1:23" x14ac:dyDescent="0.25">
      <c r="A38" s="23">
        <v>30</v>
      </c>
      <c r="B38" s="24" t="s">
        <v>47</v>
      </c>
      <c r="C38" s="23">
        <v>0</v>
      </c>
      <c r="D38" s="23">
        <v>0</v>
      </c>
      <c r="E38" s="23">
        <v>0</v>
      </c>
      <c r="F38" s="25">
        <f t="shared" si="4"/>
        <v>0</v>
      </c>
      <c r="G38" s="26" t="str">
        <f t="shared" si="8"/>
        <v/>
      </c>
      <c r="H38" s="23">
        <v>0</v>
      </c>
      <c r="I38" s="23">
        <v>0</v>
      </c>
      <c r="J38" s="23">
        <v>0</v>
      </c>
      <c r="K38" s="27">
        <f t="shared" si="5"/>
        <v>0</v>
      </c>
      <c r="L38" s="26" t="str">
        <f t="shared" si="9"/>
        <v/>
      </c>
      <c r="M38" s="23">
        <v>1</v>
      </c>
      <c r="N38" s="23">
        <v>1</v>
      </c>
      <c r="O38" s="23">
        <v>1</v>
      </c>
      <c r="P38" s="23">
        <f t="shared" si="6"/>
        <v>0</v>
      </c>
      <c r="Q38" s="28">
        <f t="shared" si="10"/>
        <v>0</v>
      </c>
      <c r="R38" s="23">
        <v>1</v>
      </c>
      <c r="S38" s="23">
        <v>1</v>
      </c>
      <c r="T38" s="23">
        <v>1</v>
      </c>
      <c r="U38" s="23">
        <f t="shared" si="7"/>
        <v>0</v>
      </c>
      <c r="V38" s="28">
        <f t="shared" si="11"/>
        <v>0</v>
      </c>
      <c r="W38" s="29"/>
    </row>
    <row r="39" spans="1:23" x14ac:dyDescent="0.25">
      <c r="A39" s="23">
        <v>31</v>
      </c>
      <c r="B39" s="24" t="s">
        <v>48</v>
      </c>
      <c r="C39" s="23">
        <v>0</v>
      </c>
      <c r="D39" s="23">
        <v>0</v>
      </c>
      <c r="E39" s="23">
        <v>0</v>
      </c>
      <c r="F39" s="25">
        <f t="shared" si="4"/>
        <v>0</v>
      </c>
      <c r="G39" s="26" t="str">
        <f t="shared" si="8"/>
        <v/>
      </c>
      <c r="H39" s="23">
        <v>1</v>
      </c>
      <c r="I39" s="23">
        <v>1</v>
      </c>
      <c r="J39" s="23">
        <v>0</v>
      </c>
      <c r="K39" s="27">
        <f t="shared" si="5"/>
        <v>-1</v>
      </c>
      <c r="L39" s="26">
        <f t="shared" si="9"/>
        <v>-100</v>
      </c>
      <c r="M39" s="23">
        <v>6</v>
      </c>
      <c r="N39" s="23">
        <v>6</v>
      </c>
      <c r="O39" s="23">
        <v>6</v>
      </c>
      <c r="P39" s="23">
        <f t="shared" si="6"/>
        <v>0</v>
      </c>
      <c r="Q39" s="28">
        <f t="shared" si="10"/>
        <v>0</v>
      </c>
      <c r="R39" s="23">
        <v>7</v>
      </c>
      <c r="S39" s="23">
        <v>7</v>
      </c>
      <c r="T39" s="23">
        <v>6</v>
      </c>
      <c r="U39" s="23">
        <f t="shared" si="7"/>
        <v>-1</v>
      </c>
      <c r="V39" s="28">
        <f t="shared" si="11"/>
        <v>-14.285714285714285</v>
      </c>
      <c r="W39" s="29"/>
    </row>
    <row r="40" spans="1:23" s="9" customFormat="1" ht="12.75" x14ac:dyDescent="0.25">
      <c r="A40" s="31" t="s">
        <v>49</v>
      </c>
      <c r="B40" s="32"/>
      <c r="C40" s="33">
        <f>SUM(C21:C39)</f>
        <v>239</v>
      </c>
      <c r="D40" s="33">
        <f>SUM(D21:D39)</f>
        <v>216</v>
      </c>
      <c r="E40" s="33">
        <f>SUM(E21:E39)</f>
        <v>247</v>
      </c>
      <c r="F40" s="34">
        <f t="shared" si="4"/>
        <v>8</v>
      </c>
      <c r="G40" s="35">
        <f t="shared" si="8"/>
        <v>3.3472803347280333</v>
      </c>
      <c r="H40" s="33">
        <f>SUM(H21:H39)</f>
        <v>302</v>
      </c>
      <c r="I40" s="33">
        <f>SUM(I21:I39)</f>
        <v>300</v>
      </c>
      <c r="J40" s="33">
        <f>SUM(J21:J39)</f>
        <v>302</v>
      </c>
      <c r="K40" s="36">
        <f t="shared" si="5"/>
        <v>0</v>
      </c>
      <c r="L40" s="35">
        <f t="shared" si="9"/>
        <v>0</v>
      </c>
      <c r="M40" s="33">
        <f>SUM(M21:M39)</f>
        <v>309</v>
      </c>
      <c r="N40" s="33">
        <f>SUM(N21:N39)</f>
        <v>284</v>
      </c>
      <c r="O40" s="33">
        <f>SUM(O21:O39)</f>
        <v>313</v>
      </c>
      <c r="P40" s="33">
        <f t="shared" si="6"/>
        <v>4</v>
      </c>
      <c r="Q40" s="37">
        <f t="shared" si="10"/>
        <v>1.2944983818770228</v>
      </c>
      <c r="R40" s="33">
        <f>SUM(R21:R39)</f>
        <v>850</v>
      </c>
      <c r="S40" s="33">
        <f>SUM(S21:S39)</f>
        <v>800</v>
      </c>
      <c r="T40" s="33">
        <f>SUM(T21:T39)</f>
        <v>862</v>
      </c>
      <c r="U40" s="33">
        <f t="shared" si="7"/>
        <v>12</v>
      </c>
      <c r="V40" s="37">
        <f t="shared" si="11"/>
        <v>1.411764705882353</v>
      </c>
      <c r="W40" s="38"/>
    </row>
    <row r="41" spans="1:23" x14ac:dyDescent="0.25">
      <c r="A41" s="23">
        <v>32</v>
      </c>
      <c r="B41" s="24" t="s">
        <v>50</v>
      </c>
      <c r="C41" s="23">
        <v>216</v>
      </c>
      <c r="D41" s="23">
        <v>216</v>
      </c>
      <c r="E41" s="23">
        <v>217</v>
      </c>
      <c r="F41" s="25">
        <f t="shared" si="4"/>
        <v>1</v>
      </c>
      <c r="G41" s="26">
        <f t="shared" si="8"/>
        <v>0.46296296296296291</v>
      </c>
      <c r="H41" s="23">
        <v>61</v>
      </c>
      <c r="I41" s="23">
        <v>61</v>
      </c>
      <c r="J41" s="23">
        <v>61</v>
      </c>
      <c r="K41" s="27">
        <f t="shared" si="5"/>
        <v>0</v>
      </c>
      <c r="L41" s="26">
        <f t="shared" si="9"/>
        <v>0</v>
      </c>
      <c r="M41" s="23">
        <v>56</v>
      </c>
      <c r="N41" s="23">
        <v>56</v>
      </c>
      <c r="O41" s="23">
        <v>56</v>
      </c>
      <c r="P41" s="23">
        <f t="shared" si="6"/>
        <v>0</v>
      </c>
      <c r="Q41" s="28">
        <f t="shared" si="10"/>
        <v>0</v>
      </c>
      <c r="R41" s="23">
        <v>333</v>
      </c>
      <c r="S41" s="23">
        <v>333</v>
      </c>
      <c r="T41" s="23">
        <v>334</v>
      </c>
      <c r="U41" s="23">
        <f t="shared" si="7"/>
        <v>1</v>
      </c>
      <c r="V41" s="28">
        <f t="shared" si="11"/>
        <v>0.3003003003003003</v>
      </c>
      <c r="W41" s="29"/>
    </row>
    <row r="42" spans="1:23" s="9" customFormat="1" ht="12.75" x14ac:dyDescent="0.25">
      <c r="A42" s="31" t="s">
        <v>51</v>
      </c>
      <c r="B42" s="32"/>
      <c r="C42" s="33">
        <f>SUM(C41:C41)</f>
        <v>216</v>
      </c>
      <c r="D42" s="33">
        <f>SUM(D41:D41)</f>
        <v>216</v>
      </c>
      <c r="E42" s="33">
        <f>SUM(E41:E41)</f>
        <v>217</v>
      </c>
      <c r="F42" s="34">
        <f t="shared" si="4"/>
        <v>1</v>
      </c>
      <c r="G42" s="35">
        <f t="shared" si="8"/>
        <v>0.46296296296296291</v>
      </c>
      <c r="H42" s="33">
        <f>SUM(H41:H41)</f>
        <v>61</v>
      </c>
      <c r="I42" s="33">
        <f>SUM(I41:I41)</f>
        <v>61</v>
      </c>
      <c r="J42" s="33">
        <f>SUM(J41:J41)</f>
        <v>61</v>
      </c>
      <c r="K42" s="36">
        <f t="shared" si="5"/>
        <v>0</v>
      </c>
      <c r="L42" s="35">
        <f t="shared" si="9"/>
        <v>0</v>
      </c>
      <c r="M42" s="33">
        <f>SUM(M41:M41)</f>
        <v>56</v>
      </c>
      <c r="N42" s="33">
        <f>SUM(N41:N41)</f>
        <v>56</v>
      </c>
      <c r="O42" s="33">
        <f>SUM(O41:O41)</f>
        <v>56</v>
      </c>
      <c r="P42" s="33">
        <f t="shared" si="6"/>
        <v>0</v>
      </c>
      <c r="Q42" s="37">
        <f t="shared" si="10"/>
        <v>0</v>
      </c>
      <c r="R42" s="33">
        <f>SUM(R41:R41)</f>
        <v>333</v>
      </c>
      <c r="S42" s="33">
        <f>SUM(S41:S41)</f>
        <v>333</v>
      </c>
      <c r="T42" s="33">
        <f>SUM(T41:T41)</f>
        <v>334</v>
      </c>
      <c r="U42" s="33">
        <f t="shared" si="7"/>
        <v>1</v>
      </c>
      <c r="V42" s="37">
        <f t="shared" si="11"/>
        <v>0.3003003003003003</v>
      </c>
      <c r="W42" s="38"/>
    </row>
    <row r="43" spans="1:23" x14ac:dyDescent="0.25">
      <c r="A43" s="23">
        <v>33</v>
      </c>
      <c r="B43" s="24" t="s">
        <v>52</v>
      </c>
      <c r="C43" s="23">
        <v>491</v>
      </c>
      <c r="D43" s="23">
        <v>491</v>
      </c>
      <c r="E43" s="23">
        <v>491</v>
      </c>
      <c r="F43" s="25">
        <f t="shared" si="4"/>
        <v>0</v>
      </c>
      <c r="G43" s="26">
        <f t="shared" si="8"/>
        <v>0</v>
      </c>
      <c r="H43" s="23">
        <v>79</v>
      </c>
      <c r="I43" s="23">
        <v>79</v>
      </c>
      <c r="J43" s="23">
        <v>79</v>
      </c>
      <c r="K43" s="27">
        <f t="shared" si="5"/>
        <v>0</v>
      </c>
      <c r="L43" s="26">
        <f t="shared" si="9"/>
        <v>0</v>
      </c>
      <c r="M43" s="23">
        <v>43</v>
      </c>
      <c r="N43" s="23">
        <v>43</v>
      </c>
      <c r="O43" s="23">
        <v>43</v>
      </c>
      <c r="P43" s="23">
        <f t="shared" si="6"/>
        <v>0</v>
      </c>
      <c r="Q43" s="28">
        <f t="shared" si="10"/>
        <v>0</v>
      </c>
      <c r="R43" s="23">
        <v>613</v>
      </c>
      <c r="S43" s="23">
        <v>613</v>
      </c>
      <c r="T43" s="23">
        <v>613</v>
      </c>
      <c r="U43" s="23">
        <f t="shared" si="7"/>
        <v>0</v>
      </c>
      <c r="V43" s="28">
        <f t="shared" si="11"/>
        <v>0</v>
      </c>
      <c r="W43" s="29"/>
    </row>
    <row r="44" spans="1:23" s="9" customFormat="1" ht="12.75" x14ac:dyDescent="0.25">
      <c r="A44" s="31" t="s">
        <v>53</v>
      </c>
      <c r="B44" s="32"/>
      <c r="C44" s="33">
        <f>SUM(C43:C43)</f>
        <v>491</v>
      </c>
      <c r="D44" s="33">
        <f>SUM(D43:D43)</f>
        <v>491</v>
      </c>
      <c r="E44" s="33">
        <f>SUM(E43:E43)</f>
        <v>491</v>
      </c>
      <c r="F44" s="34">
        <f t="shared" si="4"/>
        <v>0</v>
      </c>
      <c r="G44" s="35">
        <f t="shared" si="8"/>
        <v>0</v>
      </c>
      <c r="H44" s="33">
        <f>SUM(H43:H43)</f>
        <v>79</v>
      </c>
      <c r="I44" s="33">
        <f>SUM(I43:I43)</f>
        <v>79</v>
      </c>
      <c r="J44" s="33">
        <f>SUM(J43:J43)</f>
        <v>79</v>
      </c>
      <c r="K44" s="36">
        <f t="shared" si="5"/>
        <v>0</v>
      </c>
      <c r="L44" s="35">
        <f t="shared" si="9"/>
        <v>0</v>
      </c>
      <c r="M44" s="33">
        <f>SUM(M43:M43)</f>
        <v>43</v>
      </c>
      <c r="N44" s="33">
        <f>SUM(N43:N43)</f>
        <v>43</v>
      </c>
      <c r="O44" s="33">
        <f>SUM(O43:O43)</f>
        <v>43</v>
      </c>
      <c r="P44" s="33">
        <f t="shared" si="6"/>
        <v>0</v>
      </c>
      <c r="Q44" s="37">
        <f t="shared" si="10"/>
        <v>0</v>
      </c>
      <c r="R44" s="33">
        <f>SUM(R43:R43)</f>
        <v>613</v>
      </c>
      <c r="S44" s="33">
        <f>SUM(S43:S43)</f>
        <v>613</v>
      </c>
      <c r="T44" s="33">
        <f>SUM(T43:T43)</f>
        <v>613</v>
      </c>
      <c r="U44" s="33">
        <f t="shared" si="7"/>
        <v>0</v>
      </c>
      <c r="V44" s="37">
        <f t="shared" si="11"/>
        <v>0</v>
      </c>
      <c r="W44" s="38"/>
    </row>
    <row r="45" spans="1:23" x14ac:dyDescent="0.25">
      <c r="A45" s="23">
        <v>34</v>
      </c>
      <c r="B45" s="24" t="s">
        <v>54</v>
      </c>
      <c r="C45" s="23">
        <v>1</v>
      </c>
      <c r="D45" s="23">
        <v>1</v>
      </c>
      <c r="E45" s="23">
        <v>4</v>
      </c>
      <c r="F45" s="25">
        <f t="shared" si="4"/>
        <v>3</v>
      </c>
      <c r="G45" s="26">
        <f t="shared" si="8"/>
        <v>300</v>
      </c>
      <c r="H45" s="23">
        <v>9</v>
      </c>
      <c r="I45" s="23">
        <v>9</v>
      </c>
      <c r="J45" s="23">
        <v>17</v>
      </c>
      <c r="K45" s="27">
        <f t="shared" si="5"/>
        <v>8</v>
      </c>
      <c r="L45" s="26">
        <f t="shared" si="9"/>
        <v>88.888888888888886</v>
      </c>
      <c r="M45" s="23">
        <v>11</v>
      </c>
      <c r="N45" s="23">
        <v>11</v>
      </c>
      <c r="O45" s="23">
        <v>18</v>
      </c>
      <c r="P45" s="23">
        <f t="shared" si="6"/>
        <v>7</v>
      </c>
      <c r="Q45" s="28">
        <f t="shared" si="10"/>
        <v>63.636363636363633</v>
      </c>
      <c r="R45" s="23">
        <v>21</v>
      </c>
      <c r="S45" s="23">
        <v>21</v>
      </c>
      <c r="T45" s="23">
        <v>39</v>
      </c>
      <c r="U45" s="23">
        <f t="shared" si="7"/>
        <v>18</v>
      </c>
      <c r="V45" s="28">
        <f t="shared" si="11"/>
        <v>85.714285714285708</v>
      </c>
      <c r="W45" s="29"/>
    </row>
    <row r="46" spans="1:23" x14ac:dyDescent="0.25">
      <c r="A46" s="23">
        <v>35</v>
      </c>
      <c r="B46" s="24" t="s">
        <v>55</v>
      </c>
      <c r="C46" s="23">
        <v>2</v>
      </c>
      <c r="D46" s="23">
        <v>2</v>
      </c>
      <c r="E46" s="23">
        <v>2</v>
      </c>
      <c r="F46" s="25">
        <f t="shared" si="4"/>
        <v>0</v>
      </c>
      <c r="G46" s="26">
        <f t="shared" si="8"/>
        <v>0</v>
      </c>
      <c r="H46" s="23">
        <v>4</v>
      </c>
      <c r="I46" s="23">
        <v>4</v>
      </c>
      <c r="J46" s="23">
        <v>4</v>
      </c>
      <c r="K46" s="27">
        <f t="shared" si="5"/>
        <v>0</v>
      </c>
      <c r="L46" s="26">
        <f t="shared" si="9"/>
        <v>0</v>
      </c>
      <c r="M46" s="23">
        <v>18</v>
      </c>
      <c r="N46" s="23">
        <v>18</v>
      </c>
      <c r="O46" s="23">
        <v>18</v>
      </c>
      <c r="P46" s="23">
        <f t="shared" si="6"/>
        <v>0</v>
      </c>
      <c r="Q46" s="28">
        <f t="shared" si="10"/>
        <v>0</v>
      </c>
      <c r="R46" s="23">
        <v>24</v>
      </c>
      <c r="S46" s="23">
        <v>24</v>
      </c>
      <c r="T46" s="23">
        <v>24</v>
      </c>
      <c r="U46" s="23">
        <f t="shared" si="7"/>
        <v>0</v>
      </c>
      <c r="V46" s="28">
        <f t="shared" si="11"/>
        <v>0</v>
      </c>
      <c r="W46" s="29"/>
    </row>
    <row r="47" spans="1:23" x14ac:dyDescent="0.25">
      <c r="A47" s="23">
        <v>36</v>
      </c>
      <c r="B47" s="24" t="s">
        <v>56</v>
      </c>
      <c r="C47" s="23">
        <v>3</v>
      </c>
      <c r="D47" s="23">
        <v>3</v>
      </c>
      <c r="E47" s="23">
        <v>3</v>
      </c>
      <c r="F47" s="25">
        <f t="shared" si="4"/>
        <v>0</v>
      </c>
      <c r="G47" s="26">
        <f t="shared" si="8"/>
        <v>0</v>
      </c>
      <c r="H47" s="23">
        <v>21</v>
      </c>
      <c r="I47" s="23">
        <v>21</v>
      </c>
      <c r="J47" s="23">
        <v>21</v>
      </c>
      <c r="K47" s="27">
        <f t="shared" si="5"/>
        <v>0</v>
      </c>
      <c r="L47" s="26">
        <f t="shared" si="9"/>
        <v>0</v>
      </c>
      <c r="M47" s="23">
        <v>11</v>
      </c>
      <c r="N47" s="23">
        <v>11</v>
      </c>
      <c r="O47" s="23">
        <v>11</v>
      </c>
      <c r="P47" s="23">
        <f t="shared" si="6"/>
        <v>0</v>
      </c>
      <c r="Q47" s="28">
        <f t="shared" si="10"/>
        <v>0</v>
      </c>
      <c r="R47" s="23">
        <v>35</v>
      </c>
      <c r="S47" s="23">
        <v>35</v>
      </c>
      <c r="T47" s="23">
        <v>35</v>
      </c>
      <c r="U47" s="23">
        <f t="shared" si="7"/>
        <v>0</v>
      </c>
      <c r="V47" s="28">
        <f t="shared" si="11"/>
        <v>0</v>
      </c>
      <c r="W47" s="29"/>
    </row>
    <row r="48" spans="1:23" x14ac:dyDescent="0.25">
      <c r="A48" s="23">
        <v>37</v>
      </c>
      <c r="B48" s="24" t="s">
        <v>57</v>
      </c>
      <c r="C48" s="23">
        <v>2</v>
      </c>
      <c r="D48" s="23">
        <v>2</v>
      </c>
      <c r="E48" s="23">
        <v>2</v>
      </c>
      <c r="F48" s="25">
        <f t="shared" si="4"/>
        <v>0</v>
      </c>
      <c r="G48" s="26">
        <f t="shared" si="8"/>
        <v>0</v>
      </c>
      <c r="H48" s="23">
        <v>4</v>
      </c>
      <c r="I48" s="23">
        <v>4</v>
      </c>
      <c r="J48" s="23">
        <v>4</v>
      </c>
      <c r="K48" s="27">
        <f t="shared" si="5"/>
        <v>0</v>
      </c>
      <c r="L48" s="26">
        <f t="shared" si="9"/>
        <v>0</v>
      </c>
      <c r="M48" s="23">
        <v>11</v>
      </c>
      <c r="N48" s="23">
        <v>11</v>
      </c>
      <c r="O48" s="23">
        <v>11</v>
      </c>
      <c r="P48" s="23">
        <f t="shared" si="6"/>
        <v>0</v>
      </c>
      <c r="Q48" s="28">
        <f t="shared" si="10"/>
        <v>0</v>
      </c>
      <c r="R48" s="23">
        <v>17</v>
      </c>
      <c r="S48" s="23">
        <v>17</v>
      </c>
      <c r="T48" s="23">
        <v>17</v>
      </c>
      <c r="U48" s="23">
        <f t="shared" si="7"/>
        <v>0</v>
      </c>
      <c r="V48" s="28">
        <f t="shared" si="11"/>
        <v>0</v>
      </c>
      <c r="W48" s="29"/>
    </row>
    <row r="49" spans="1:23" x14ac:dyDescent="0.25">
      <c r="A49" s="23">
        <v>38</v>
      </c>
      <c r="B49" s="24" t="s">
        <v>58</v>
      </c>
      <c r="C49" s="23">
        <v>2</v>
      </c>
      <c r="D49" s="23">
        <v>2</v>
      </c>
      <c r="E49" s="23">
        <v>3</v>
      </c>
      <c r="F49" s="25">
        <f t="shared" si="4"/>
        <v>1</v>
      </c>
      <c r="G49" s="26">
        <f t="shared" si="8"/>
        <v>50</v>
      </c>
      <c r="H49" s="23">
        <v>8</v>
      </c>
      <c r="I49" s="23">
        <v>8</v>
      </c>
      <c r="J49" s="23">
        <v>8</v>
      </c>
      <c r="K49" s="27">
        <f t="shared" si="5"/>
        <v>0</v>
      </c>
      <c r="L49" s="26">
        <f t="shared" si="9"/>
        <v>0</v>
      </c>
      <c r="M49" s="23">
        <v>6</v>
      </c>
      <c r="N49" s="23">
        <v>6</v>
      </c>
      <c r="O49" s="23">
        <v>7</v>
      </c>
      <c r="P49" s="23">
        <f t="shared" si="6"/>
        <v>1</v>
      </c>
      <c r="Q49" s="28">
        <f t="shared" si="10"/>
        <v>16.666666666666664</v>
      </c>
      <c r="R49" s="23">
        <v>16</v>
      </c>
      <c r="S49" s="23">
        <v>16</v>
      </c>
      <c r="T49" s="23">
        <v>18</v>
      </c>
      <c r="U49" s="23">
        <f t="shared" si="7"/>
        <v>2</v>
      </c>
      <c r="V49" s="28">
        <f t="shared" si="11"/>
        <v>12.5</v>
      </c>
      <c r="W49" s="29"/>
    </row>
    <row r="50" spans="1:23" x14ac:dyDescent="0.25">
      <c r="A50" s="23">
        <v>39</v>
      </c>
      <c r="B50" s="24" t="s">
        <v>59</v>
      </c>
      <c r="C50" s="23">
        <v>0</v>
      </c>
      <c r="D50" s="23">
        <v>0</v>
      </c>
      <c r="E50" s="23">
        <v>0</v>
      </c>
      <c r="F50" s="25">
        <f t="shared" si="4"/>
        <v>0</v>
      </c>
      <c r="G50" s="26" t="str">
        <f t="shared" si="8"/>
        <v/>
      </c>
      <c r="H50" s="23">
        <v>0</v>
      </c>
      <c r="I50" s="23">
        <v>0</v>
      </c>
      <c r="J50" s="23">
        <v>0</v>
      </c>
      <c r="K50" s="27">
        <f t="shared" si="5"/>
        <v>0</v>
      </c>
      <c r="L50" s="26" t="str">
        <f t="shared" si="9"/>
        <v/>
      </c>
      <c r="M50" s="23">
        <v>4</v>
      </c>
      <c r="N50" s="23">
        <v>4</v>
      </c>
      <c r="O50" s="23">
        <v>4</v>
      </c>
      <c r="P50" s="23">
        <f t="shared" si="6"/>
        <v>0</v>
      </c>
      <c r="Q50" s="28">
        <f t="shared" si="10"/>
        <v>0</v>
      </c>
      <c r="R50" s="23">
        <v>4</v>
      </c>
      <c r="S50" s="23">
        <v>4</v>
      </c>
      <c r="T50" s="23">
        <v>4</v>
      </c>
      <c r="U50" s="23">
        <f t="shared" si="7"/>
        <v>0</v>
      </c>
      <c r="V50" s="28">
        <f t="shared" si="11"/>
        <v>0</v>
      </c>
      <c r="W50" s="29"/>
    </row>
    <row r="51" spans="1:23" x14ac:dyDescent="0.25">
      <c r="A51" s="23">
        <v>40</v>
      </c>
      <c r="B51" s="24" t="s">
        <v>60</v>
      </c>
      <c r="C51" s="23">
        <v>3</v>
      </c>
      <c r="D51" s="23">
        <v>4</v>
      </c>
      <c r="E51" s="23">
        <v>3</v>
      </c>
      <c r="F51" s="25">
        <f t="shared" si="4"/>
        <v>0</v>
      </c>
      <c r="G51" s="26">
        <f t="shared" si="8"/>
        <v>0</v>
      </c>
      <c r="H51" s="23">
        <v>9</v>
      </c>
      <c r="I51" s="23">
        <v>9</v>
      </c>
      <c r="J51" s="23">
        <v>9</v>
      </c>
      <c r="K51" s="27">
        <f t="shared" si="5"/>
        <v>0</v>
      </c>
      <c r="L51" s="26">
        <f t="shared" si="9"/>
        <v>0</v>
      </c>
      <c r="M51" s="23">
        <v>7</v>
      </c>
      <c r="N51" s="23">
        <v>6</v>
      </c>
      <c r="O51" s="23">
        <v>7</v>
      </c>
      <c r="P51" s="23">
        <f t="shared" si="6"/>
        <v>0</v>
      </c>
      <c r="Q51" s="28">
        <f t="shared" si="10"/>
        <v>0</v>
      </c>
      <c r="R51" s="23">
        <v>19</v>
      </c>
      <c r="S51" s="23">
        <v>19</v>
      </c>
      <c r="T51" s="23">
        <v>19</v>
      </c>
      <c r="U51" s="23">
        <f t="shared" si="7"/>
        <v>0</v>
      </c>
      <c r="V51" s="28">
        <f t="shared" si="11"/>
        <v>0</v>
      </c>
      <c r="W51" s="29"/>
    </row>
    <row r="52" spans="1:23" s="9" customFormat="1" ht="12.75" x14ac:dyDescent="0.25">
      <c r="A52" s="31" t="s">
        <v>61</v>
      </c>
      <c r="B52" s="32"/>
      <c r="C52" s="33">
        <f>SUM(C45:C51)</f>
        <v>13</v>
      </c>
      <c r="D52" s="33">
        <f>SUM(D45:D51)</f>
        <v>14</v>
      </c>
      <c r="E52" s="33">
        <f>SUM(E45:E51)</f>
        <v>17</v>
      </c>
      <c r="F52" s="34">
        <f t="shared" si="4"/>
        <v>4</v>
      </c>
      <c r="G52" s="35">
        <f t="shared" si="8"/>
        <v>30.76923076923077</v>
      </c>
      <c r="H52" s="33">
        <f>SUM(H45:H51)</f>
        <v>55</v>
      </c>
      <c r="I52" s="33">
        <f>SUM(I45:I51)</f>
        <v>55</v>
      </c>
      <c r="J52" s="33">
        <f>SUM(J45:J51)</f>
        <v>63</v>
      </c>
      <c r="K52" s="36">
        <f t="shared" si="5"/>
        <v>8</v>
      </c>
      <c r="L52" s="35">
        <f t="shared" si="9"/>
        <v>14.545454545454545</v>
      </c>
      <c r="M52" s="33">
        <f>SUM(M45:M51)</f>
        <v>68</v>
      </c>
      <c r="N52" s="33">
        <f>SUM(N45:N51)</f>
        <v>67</v>
      </c>
      <c r="O52" s="33">
        <f>SUM(O45:O51)</f>
        <v>76</v>
      </c>
      <c r="P52" s="33">
        <f t="shared" si="6"/>
        <v>8</v>
      </c>
      <c r="Q52" s="37">
        <f t="shared" si="10"/>
        <v>11.76470588235294</v>
      </c>
      <c r="R52" s="33">
        <f>SUM(R45:R51)</f>
        <v>136</v>
      </c>
      <c r="S52" s="33">
        <f>SUM(S45:S51)</f>
        <v>136</v>
      </c>
      <c r="T52" s="33">
        <f>SUM(T45:T51)</f>
        <v>156</v>
      </c>
      <c r="U52" s="33">
        <f t="shared" si="7"/>
        <v>20</v>
      </c>
      <c r="V52" s="37">
        <f t="shared" si="11"/>
        <v>14.705882352941178</v>
      </c>
      <c r="W52" s="38"/>
    </row>
    <row r="53" spans="1:23" x14ac:dyDescent="0.25">
      <c r="A53" s="23">
        <v>41</v>
      </c>
      <c r="B53" s="24" t="s">
        <v>62</v>
      </c>
      <c r="C53" s="23">
        <v>0</v>
      </c>
      <c r="D53" s="23">
        <v>0</v>
      </c>
      <c r="E53" s="23">
        <v>0</v>
      </c>
      <c r="F53" s="25">
        <f t="shared" si="4"/>
        <v>0</v>
      </c>
      <c r="G53" s="26" t="str">
        <f t="shared" si="8"/>
        <v/>
      </c>
      <c r="H53" s="23">
        <v>0</v>
      </c>
      <c r="I53" s="23">
        <v>0</v>
      </c>
      <c r="J53" s="23">
        <v>0</v>
      </c>
      <c r="K53" s="27">
        <f t="shared" si="5"/>
        <v>0</v>
      </c>
      <c r="L53" s="26" t="str">
        <f t="shared" si="9"/>
        <v/>
      </c>
      <c r="M53" s="23">
        <v>0</v>
      </c>
      <c r="N53" s="23">
        <v>0</v>
      </c>
      <c r="O53" s="23">
        <v>0</v>
      </c>
      <c r="P53" s="23">
        <f t="shared" si="6"/>
        <v>0</v>
      </c>
      <c r="Q53" s="28" t="str">
        <f t="shared" si="10"/>
        <v/>
      </c>
      <c r="R53" s="23">
        <v>0</v>
      </c>
      <c r="S53" s="23">
        <v>0</v>
      </c>
      <c r="T53" s="23">
        <v>0</v>
      </c>
      <c r="U53" s="23">
        <f t="shared" si="7"/>
        <v>0</v>
      </c>
      <c r="V53" s="28" t="str">
        <f t="shared" si="11"/>
        <v/>
      </c>
      <c r="W53" s="29"/>
    </row>
    <row r="54" spans="1:23" x14ac:dyDescent="0.25">
      <c r="A54" s="23">
        <v>42</v>
      </c>
      <c r="B54" s="24" t="s">
        <v>63</v>
      </c>
      <c r="C54" s="23">
        <v>0</v>
      </c>
      <c r="D54" s="23">
        <v>0</v>
      </c>
      <c r="E54" s="23">
        <v>0</v>
      </c>
      <c r="F54" s="25">
        <f t="shared" si="4"/>
        <v>0</v>
      </c>
      <c r="G54" s="26" t="str">
        <f t="shared" si="8"/>
        <v/>
      </c>
      <c r="H54" s="23">
        <v>0</v>
      </c>
      <c r="I54" s="23">
        <v>0</v>
      </c>
      <c r="J54" s="23">
        <v>0</v>
      </c>
      <c r="K54" s="27">
        <f t="shared" si="5"/>
        <v>0</v>
      </c>
      <c r="L54" s="26" t="str">
        <f t="shared" si="9"/>
        <v/>
      </c>
      <c r="M54" s="23">
        <v>0</v>
      </c>
      <c r="N54" s="23">
        <v>0</v>
      </c>
      <c r="O54" s="23">
        <v>0</v>
      </c>
      <c r="P54" s="23">
        <f t="shared" si="6"/>
        <v>0</v>
      </c>
      <c r="Q54" s="28" t="str">
        <f t="shared" si="10"/>
        <v/>
      </c>
      <c r="R54" s="23">
        <v>0</v>
      </c>
      <c r="S54" s="23">
        <v>0</v>
      </c>
      <c r="T54" s="23">
        <v>0</v>
      </c>
      <c r="U54" s="23">
        <f t="shared" si="7"/>
        <v>0</v>
      </c>
      <c r="V54" s="28" t="str">
        <f t="shared" si="11"/>
        <v/>
      </c>
      <c r="W54" s="29"/>
    </row>
    <row r="55" spans="1:23" x14ac:dyDescent="0.25">
      <c r="A55" s="23">
        <v>43</v>
      </c>
      <c r="B55" s="24" t="s">
        <v>64</v>
      </c>
      <c r="C55" s="23">
        <v>0</v>
      </c>
      <c r="D55" s="23">
        <v>0</v>
      </c>
      <c r="E55" s="23">
        <v>0</v>
      </c>
      <c r="F55" s="25">
        <f t="shared" si="4"/>
        <v>0</v>
      </c>
      <c r="G55" s="26" t="str">
        <f t="shared" si="8"/>
        <v/>
      </c>
      <c r="H55" s="23">
        <v>0</v>
      </c>
      <c r="I55" s="23">
        <v>0</v>
      </c>
      <c r="J55" s="23">
        <v>0</v>
      </c>
      <c r="K55" s="27">
        <f t="shared" si="5"/>
        <v>0</v>
      </c>
      <c r="L55" s="26" t="str">
        <f t="shared" si="9"/>
        <v/>
      </c>
      <c r="M55" s="23">
        <v>0</v>
      </c>
      <c r="N55" s="23">
        <v>0</v>
      </c>
      <c r="O55" s="23">
        <v>0</v>
      </c>
      <c r="P55" s="23">
        <f t="shared" si="6"/>
        <v>0</v>
      </c>
      <c r="Q55" s="28" t="str">
        <f t="shared" si="10"/>
        <v/>
      </c>
      <c r="R55" s="23">
        <v>0</v>
      </c>
      <c r="S55" s="23">
        <v>0</v>
      </c>
      <c r="T55" s="23">
        <v>0</v>
      </c>
      <c r="U55" s="23">
        <f t="shared" si="7"/>
        <v>0</v>
      </c>
      <c r="V55" s="28" t="str">
        <f t="shared" si="11"/>
        <v/>
      </c>
    </row>
    <row r="56" spans="1:23" x14ac:dyDescent="0.25">
      <c r="A56" s="23">
        <v>44</v>
      </c>
      <c r="B56" s="24" t="s">
        <v>65</v>
      </c>
      <c r="C56" s="23">
        <v>0</v>
      </c>
      <c r="D56" s="23">
        <v>0</v>
      </c>
      <c r="E56" s="23">
        <v>0</v>
      </c>
      <c r="F56" s="25">
        <f t="shared" si="4"/>
        <v>0</v>
      </c>
      <c r="G56" s="26" t="str">
        <f t="shared" si="8"/>
        <v/>
      </c>
      <c r="H56" s="23">
        <v>0</v>
      </c>
      <c r="I56" s="23">
        <v>0</v>
      </c>
      <c r="J56" s="23">
        <v>0</v>
      </c>
      <c r="K56" s="27">
        <f t="shared" si="5"/>
        <v>0</v>
      </c>
      <c r="L56" s="26" t="str">
        <f t="shared" si="9"/>
        <v/>
      </c>
      <c r="M56" s="23">
        <v>0</v>
      </c>
      <c r="N56" s="23">
        <v>0</v>
      </c>
      <c r="O56" s="23">
        <v>0</v>
      </c>
      <c r="P56" s="23">
        <f t="shared" si="6"/>
        <v>0</v>
      </c>
      <c r="Q56" s="28" t="str">
        <f t="shared" si="10"/>
        <v/>
      </c>
      <c r="R56" s="23">
        <v>0</v>
      </c>
      <c r="S56" s="23">
        <v>0</v>
      </c>
      <c r="T56" s="23">
        <v>0</v>
      </c>
      <c r="U56" s="23">
        <f t="shared" si="7"/>
        <v>0</v>
      </c>
      <c r="V56" s="28" t="str">
        <f t="shared" si="11"/>
        <v/>
      </c>
    </row>
    <row r="57" spans="1:23" x14ac:dyDescent="0.25">
      <c r="A57" s="23">
        <v>45</v>
      </c>
      <c r="B57" s="24" t="s">
        <v>66</v>
      </c>
      <c r="C57" s="23">
        <v>0</v>
      </c>
      <c r="D57" s="23">
        <v>0</v>
      </c>
      <c r="E57" s="23">
        <v>0</v>
      </c>
      <c r="F57" s="25">
        <f t="shared" si="4"/>
        <v>0</v>
      </c>
      <c r="G57" s="26" t="str">
        <f t="shared" si="8"/>
        <v/>
      </c>
      <c r="H57" s="23">
        <v>0</v>
      </c>
      <c r="I57" s="23">
        <v>0</v>
      </c>
      <c r="J57" s="23">
        <v>0</v>
      </c>
      <c r="K57" s="27">
        <f t="shared" si="5"/>
        <v>0</v>
      </c>
      <c r="L57" s="26" t="str">
        <f t="shared" si="9"/>
        <v/>
      </c>
      <c r="M57" s="23">
        <v>0</v>
      </c>
      <c r="N57" s="23">
        <v>0</v>
      </c>
      <c r="O57" s="23">
        <v>0</v>
      </c>
      <c r="P57" s="23">
        <f t="shared" si="6"/>
        <v>0</v>
      </c>
      <c r="Q57" s="28" t="str">
        <f t="shared" si="10"/>
        <v/>
      </c>
      <c r="R57" s="23">
        <v>0</v>
      </c>
      <c r="S57" s="23">
        <v>0</v>
      </c>
      <c r="T57" s="23">
        <v>0</v>
      </c>
      <c r="U57" s="23">
        <f t="shared" si="7"/>
        <v>0</v>
      </c>
      <c r="V57" s="28" t="str">
        <f t="shared" si="11"/>
        <v/>
      </c>
    </row>
    <row r="58" spans="1:23" x14ac:dyDescent="0.25">
      <c r="A58" s="23">
        <v>46</v>
      </c>
      <c r="B58" s="24" t="s">
        <v>67</v>
      </c>
      <c r="C58" s="23">
        <v>0</v>
      </c>
      <c r="D58" s="23">
        <v>0</v>
      </c>
      <c r="E58" s="23">
        <v>0</v>
      </c>
      <c r="F58" s="25">
        <f t="shared" si="4"/>
        <v>0</v>
      </c>
      <c r="G58" s="26" t="str">
        <f t="shared" si="8"/>
        <v/>
      </c>
      <c r="H58" s="23">
        <v>0</v>
      </c>
      <c r="I58" s="23">
        <v>0</v>
      </c>
      <c r="J58" s="23">
        <v>0</v>
      </c>
      <c r="K58" s="27">
        <f t="shared" si="5"/>
        <v>0</v>
      </c>
      <c r="L58" s="26" t="str">
        <f t="shared" si="9"/>
        <v/>
      </c>
      <c r="M58" s="23">
        <v>0</v>
      </c>
      <c r="N58" s="23">
        <v>0</v>
      </c>
      <c r="O58" s="23">
        <v>0</v>
      </c>
      <c r="P58" s="23">
        <f t="shared" si="6"/>
        <v>0</v>
      </c>
      <c r="Q58" s="28" t="str">
        <f t="shared" si="10"/>
        <v/>
      </c>
      <c r="R58" s="23">
        <v>0</v>
      </c>
      <c r="S58" s="23">
        <v>0</v>
      </c>
      <c r="T58" s="23">
        <v>0</v>
      </c>
      <c r="U58" s="23">
        <f t="shared" si="7"/>
        <v>0</v>
      </c>
      <c r="V58" s="28" t="str">
        <f t="shared" si="11"/>
        <v/>
      </c>
    </row>
    <row r="59" spans="1:23" s="9" customFormat="1" ht="12.75" x14ac:dyDescent="0.25">
      <c r="A59" s="31" t="s">
        <v>68</v>
      </c>
      <c r="B59" s="32"/>
      <c r="C59" s="33">
        <f>SUM(C53:C58)</f>
        <v>0</v>
      </c>
      <c r="D59" s="33">
        <f>SUM(D53:D58)</f>
        <v>0</v>
      </c>
      <c r="E59" s="33">
        <f>SUM(E53:E58)</f>
        <v>0</v>
      </c>
      <c r="F59" s="34">
        <f t="shared" si="4"/>
        <v>0</v>
      </c>
      <c r="G59" s="35" t="str">
        <f t="shared" si="8"/>
        <v/>
      </c>
      <c r="H59" s="33">
        <f>SUM(H53:H58)</f>
        <v>0</v>
      </c>
      <c r="I59" s="33">
        <f>SUM(I53:I58)</f>
        <v>0</v>
      </c>
      <c r="J59" s="33">
        <f>SUM(J53:J58)</f>
        <v>0</v>
      </c>
      <c r="K59" s="36">
        <f t="shared" si="5"/>
        <v>0</v>
      </c>
      <c r="L59" s="35" t="str">
        <f t="shared" si="9"/>
        <v/>
      </c>
      <c r="M59" s="33">
        <f>SUM(M53:M58)</f>
        <v>0</v>
      </c>
      <c r="N59" s="33">
        <f>SUM(N53:N58)</f>
        <v>0</v>
      </c>
      <c r="O59" s="33">
        <f>SUM(O53:O58)</f>
        <v>0</v>
      </c>
      <c r="P59" s="33">
        <f t="shared" si="6"/>
        <v>0</v>
      </c>
      <c r="Q59" s="37" t="str">
        <f t="shared" si="10"/>
        <v/>
      </c>
      <c r="R59" s="33">
        <f>SUM(R53:R58)</f>
        <v>0</v>
      </c>
      <c r="S59" s="33">
        <f>SUM(S53:S58)</f>
        <v>0</v>
      </c>
      <c r="T59" s="33">
        <f>SUM(T53:T58)</f>
        <v>0</v>
      </c>
      <c r="U59" s="33">
        <f t="shared" si="7"/>
        <v>0</v>
      </c>
      <c r="V59" s="37" t="str">
        <f t="shared" si="11"/>
        <v/>
      </c>
    </row>
    <row r="60" spans="1:23" s="9" customFormat="1" ht="12.75" x14ac:dyDescent="0.25">
      <c r="A60" s="31" t="s">
        <v>69</v>
      </c>
      <c r="B60" s="32"/>
      <c r="C60" s="33">
        <f>SUM(C20+C40+C42+C44+C52+C59)</f>
        <v>1480</v>
      </c>
      <c r="D60" s="33">
        <f>SUM(D20+D40+D42+D44+D52+D59)</f>
        <v>1454</v>
      </c>
      <c r="E60" s="33">
        <f>SUM(E20+E40+E42+E44+E52+E59)</f>
        <v>1494</v>
      </c>
      <c r="F60" s="34">
        <f t="shared" si="4"/>
        <v>14</v>
      </c>
      <c r="G60" s="35">
        <f>(E60-C60)/C60</f>
        <v>9.45945945945946E-3</v>
      </c>
      <c r="H60" s="33">
        <f>SUM(H20+H40+H42+H44+H52+H59)</f>
        <v>912</v>
      </c>
      <c r="I60" s="33">
        <f>SUM(I20+I40+I42+I44+I52+I59)</f>
        <v>906</v>
      </c>
      <c r="J60" s="33">
        <f>SUM(J20+J40+J42+J44+J52+J59)</f>
        <v>920</v>
      </c>
      <c r="K60" s="36">
        <f t="shared" si="5"/>
        <v>8</v>
      </c>
      <c r="L60" s="35">
        <f t="shared" si="9"/>
        <v>0.8771929824561403</v>
      </c>
      <c r="M60" s="33">
        <f>SUM(M20+M40+M42+M44+M52+M59)</f>
        <v>1003</v>
      </c>
      <c r="N60" s="33">
        <f>SUM(N20+N40+N42+N44+N52+N59)</f>
        <v>970</v>
      </c>
      <c r="O60" s="33">
        <f>SUM(O20+O40+O42+O44+O52+O59)</f>
        <v>1019</v>
      </c>
      <c r="P60" s="33">
        <f t="shared" si="6"/>
        <v>16</v>
      </c>
      <c r="Q60" s="37">
        <f t="shared" si="10"/>
        <v>1.5952143569292123</v>
      </c>
      <c r="R60" s="33">
        <f>SUM(R20+R40+R42+R44+R52+R59)</f>
        <v>3395</v>
      </c>
      <c r="S60" s="33">
        <f>SUM(S20+S40+S42+S44+S52+S59)</f>
        <v>3330</v>
      </c>
      <c r="T60" s="33">
        <f>SUM(T20+T40+T42+T44+T52+T59)</f>
        <v>3433</v>
      </c>
      <c r="U60" s="33">
        <f t="shared" si="7"/>
        <v>38</v>
      </c>
      <c r="V60" s="37">
        <f t="shared" si="11"/>
        <v>1.1192930780559647</v>
      </c>
    </row>
  </sheetData>
  <mergeCells count="23">
    <mergeCell ref="A60:B60"/>
    <mergeCell ref="A20:B20"/>
    <mergeCell ref="A40:B40"/>
    <mergeCell ref="A42:B42"/>
    <mergeCell ref="A44:B44"/>
    <mergeCell ref="A52:B52"/>
    <mergeCell ref="A59:B59"/>
    <mergeCell ref="R5:V5"/>
    <mergeCell ref="W5:W54"/>
    <mergeCell ref="F6:G6"/>
    <mergeCell ref="K6:L6"/>
    <mergeCell ref="P6:Q6"/>
    <mergeCell ref="U6:V6"/>
    <mergeCell ref="A1:B1"/>
    <mergeCell ref="C1:V1"/>
    <mergeCell ref="A2:V2"/>
    <mergeCell ref="A3:V3"/>
    <mergeCell ref="T4:V4"/>
    <mergeCell ref="A5:A6"/>
    <mergeCell ref="B5:B6"/>
    <mergeCell ref="C5:G5"/>
    <mergeCell ref="H5:L5"/>
    <mergeCell ref="M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sqref="A1:XFD1048576"/>
    </sheetView>
  </sheetViews>
  <sheetFormatPr defaultRowHeight="15" x14ac:dyDescent="0.25"/>
  <cols>
    <col min="1" max="1" width="5.7109375" customWidth="1"/>
    <col min="2" max="2" width="30" customWidth="1"/>
    <col min="3" max="3" width="13" customWidth="1"/>
    <col min="4" max="5" width="11.140625" customWidth="1"/>
    <col min="6" max="6" width="11.140625" style="46" customWidth="1"/>
    <col min="7" max="7" width="11.140625" style="47" customWidth="1"/>
    <col min="8" max="8" width="13.140625" customWidth="1"/>
    <col min="9" max="9" width="12.28515625" customWidth="1"/>
    <col min="10" max="10" width="12.5703125" customWidth="1"/>
    <col min="11" max="12" width="11.140625" style="47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43" customFormat="1" ht="17.25" customHeight="1" x14ac:dyDescent="0.25">
      <c r="A1" s="42" t="s">
        <v>70</v>
      </c>
      <c r="B1" s="42"/>
      <c r="C1" s="42" t="s">
        <v>71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3" s="43" customFormat="1" ht="17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3" s="43" customFormat="1" ht="17.25" customHeight="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3" s="43" customFormat="1" ht="15.75" customHeight="1" x14ac:dyDescent="0.25">
      <c r="T4" s="6" t="s">
        <v>3</v>
      </c>
      <c r="U4" s="6"/>
      <c r="V4" s="6"/>
    </row>
    <row r="5" spans="1:23" s="9" customFormat="1" ht="14.25" customHeight="1" x14ac:dyDescent="0.25">
      <c r="A5" s="13" t="s">
        <v>4</v>
      </c>
      <c r="B5" s="13" t="s">
        <v>5</v>
      </c>
      <c r="C5" s="14" t="s">
        <v>6</v>
      </c>
      <c r="D5" s="14"/>
      <c r="E5" s="14"/>
      <c r="F5" s="14"/>
      <c r="G5" s="14"/>
      <c r="H5" s="14" t="s">
        <v>7</v>
      </c>
      <c r="I5" s="14"/>
      <c r="J5" s="14"/>
      <c r="K5" s="14"/>
      <c r="L5" s="14"/>
      <c r="M5" s="14" t="s">
        <v>8</v>
      </c>
      <c r="N5" s="14"/>
      <c r="O5" s="14"/>
      <c r="P5" s="14"/>
      <c r="Q5" s="14"/>
      <c r="R5" s="14" t="s">
        <v>9</v>
      </c>
      <c r="S5" s="14"/>
      <c r="T5" s="14"/>
      <c r="U5" s="14"/>
      <c r="V5" s="14"/>
      <c r="W5" s="16" t="s">
        <v>72</v>
      </c>
    </row>
    <row r="6" spans="1:23" s="9" customFormat="1" ht="38.25" customHeight="1" x14ac:dyDescent="0.25">
      <c r="A6" s="13"/>
      <c r="B6" s="13"/>
      <c r="C6" s="17" t="s">
        <v>11</v>
      </c>
      <c r="D6" s="17" t="s">
        <v>12</v>
      </c>
      <c r="E6" s="17" t="s">
        <v>13</v>
      </c>
      <c r="F6" s="13" t="s">
        <v>14</v>
      </c>
      <c r="G6" s="13"/>
      <c r="H6" s="17" t="str">
        <f>C6</f>
        <v>As on  31ST MAR 24</v>
      </c>
      <c r="I6" s="17" t="str">
        <f>D6</f>
        <v>As on 30TH JUNE 23</v>
      </c>
      <c r="J6" s="17" t="str">
        <f>E6</f>
        <v>As on 30TH JUNE 24</v>
      </c>
      <c r="K6" s="13" t="str">
        <f>F6</f>
        <v xml:space="preserve">GROWTH DURING THE YEAR </v>
      </c>
      <c r="L6" s="13"/>
      <c r="M6" s="17" t="str">
        <f>H6</f>
        <v>As on  31ST MAR 24</v>
      </c>
      <c r="N6" s="17" t="str">
        <f>I6</f>
        <v>As on 30TH JUNE 23</v>
      </c>
      <c r="O6" s="17" t="str">
        <f>J6</f>
        <v>As on 30TH JUNE 24</v>
      </c>
      <c r="P6" s="13" t="str">
        <f>K6</f>
        <v xml:space="preserve">GROWTH DURING THE YEAR </v>
      </c>
      <c r="Q6" s="13"/>
      <c r="R6" s="17" t="str">
        <f>M6</f>
        <v>As on  31ST MAR 24</v>
      </c>
      <c r="S6" s="17" t="str">
        <f>N6</f>
        <v>As on 30TH JUNE 23</v>
      </c>
      <c r="T6" s="17" t="str">
        <f>O6</f>
        <v>As on 30TH JUNE 24</v>
      </c>
      <c r="U6" s="13" t="str">
        <f>P6</f>
        <v xml:space="preserve">GROWTH DURING THE YEAR </v>
      </c>
      <c r="V6" s="13"/>
      <c r="W6" s="16"/>
    </row>
    <row r="7" spans="1:23" s="9" customFormat="1" ht="12" customHeight="1" x14ac:dyDescent="0.25">
      <c r="A7" s="18"/>
      <c r="B7" s="18"/>
      <c r="C7" s="19" t="str">
        <f>RIGHT(C6,7)</f>
        <v xml:space="preserve"> MAR 24</v>
      </c>
      <c r="D7" s="19" t="str">
        <f t="shared" ref="D7:E7" si="0">RIGHT(D6,7)</f>
        <v>JUNE 23</v>
      </c>
      <c r="E7" s="19" t="str">
        <f t="shared" si="0"/>
        <v>JUNE 24</v>
      </c>
      <c r="F7" s="20" t="s">
        <v>15</v>
      </c>
      <c r="G7" s="22" t="s">
        <v>16</v>
      </c>
      <c r="H7" s="19" t="str">
        <f>RIGHT(H6,7)</f>
        <v xml:space="preserve"> MAR 24</v>
      </c>
      <c r="I7" s="19" t="str">
        <f t="shared" ref="I7:J7" si="1">RIGHT(I6,7)</f>
        <v>JUNE 23</v>
      </c>
      <c r="J7" s="19" t="str">
        <f t="shared" si="1"/>
        <v>JUNE 24</v>
      </c>
      <c r="K7" s="22" t="s">
        <v>15</v>
      </c>
      <c r="L7" s="22" t="s">
        <v>16</v>
      </c>
      <c r="M7" s="19" t="str">
        <f>RIGHT(M6,7)</f>
        <v xml:space="preserve"> MAR 24</v>
      </c>
      <c r="N7" s="19" t="str">
        <f t="shared" ref="N7:O7" si="2">RIGHT(N6,7)</f>
        <v>JUNE 23</v>
      </c>
      <c r="O7" s="19" t="str">
        <f t="shared" si="2"/>
        <v>JUNE 24</v>
      </c>
      <c r="P7" s="22" t="s">
        <v>15</v>
      </c>
      <c r="Q7" s="22" t="s">
        <v>16</v>
      </c>
      <c r="R7" s="19" t="str">
        <f>RIGHT(R6,7)</f>
        <v xml:space="preserve"> MAR 24</v>
      </c>
      <c r="S7" s="19" t="str">
        <f t="shared" ref="S7:T7" si="3">RIGHT(S6,7)</f>
        <v>JUNE 23</v>
      </c>
      <c r="T7" s="19" t="str">
        <f t="shared" si="3"/>
        <v>JUNE 24</v>
      </c>
      <c r="U7" s="22" t="s">
        <v>15</v>
      </c>
      <c r="V7" s="22" t="s">
        <v>16</v>
      </c>
      <c r="W7" s="16"/>
    </row>
    <row r="8" spans="1:23" s="30" customFormat="1" x14ac:dyDescent="0.25">
      <c r="A8" s="23">
        <v>1</v>
      </c>
      <c r="B8" s="24" t="s">
        <v>17</v>
      </c>
      <c r="C8" s="23">
        <v>84</v>
      </c>
      <c r="D8" s="23">
        <v>78</v>
      </c>
      <c r="E8" s="23">
        <v>84</v>
      </c>
      <c r="F8" s="25">
        <f t="shared" ref="F8:F60" si="4">(E8-C8)</f>
        <v>0</v>
      </c>
      <c r="G8" s="26">
        <f>IF(C8=0,"",(E8-C8)/C8*100)</f>
        <v>0</v>
      </c>
      <c r="H8" s="23">
        <v>54</v>
      </c>
      <c r="I8" s="23">
        <v>62</v>
      </c>
      <c r="J8" s="23">
        <v>54</v>
      </c>
      <c r="K8" s="27">
        <f t="shared" ref="K8:K60" si="5">(J8-H8)</f>
        <v>0</v>
      </c>
      <c r="L8" s="26">
        <f>IF(H8=0,"",(J8-H8)/H8*100)</f>
        <v>0</v>
      </c>
      <c r="M8" s="23">
        <v>75</v>
      </c>
      <c r="N8" s="23">
        <v>76</v>
      </c>
      <c r="O8" s="23">
        <v>75</v>
      </c>
      <c r="P8" s="23">
        <f t="shared" ref="P8:P60" si="6">(O8-M8)</f>
        <v>0</v>
      </c>
      <c r="Q8" s="28">
        <f>IF(M8=0,"",(O8-M8)/M8*100)</f>
        <v>0</v>
      </c>
      <c r="R8" s="23">
        <v>213</v>
      </c>
      <c r="S8" s="23">
        <v>216</v>
      </c>
      <c r="T8" s="23">
        <v>213</v>
      </c>
      <c r="U8" s="23">
        <f t="shared" ref="U8:U60" si="7">(T8-R8)</f>
        <v>0</v>
      </c>
      <c r="V8" s="28">
        <f>IF(R8=0,"",(T8-R8)/R8*100)</f>
        <v>0</v>
      </c>
      <c r="W8" s="44"/>
    </row>
    <row r="9" spans="1:23" s="30" customFormat="1" x14ac:dyDescent="0.25">
      <c r="A9" s="23">
        <v>2</v>
      </c>
      <c r="B9" s="24" t="s">
        <v>18</v>
      </c>
      <c r="C9" s="23">
        <v>11</v>
      </c>
      <c r="D9" s="23">
        <v>11</v>
      </c>
      <c r="E9" s="23">
        <v>11</v>
      </c>
      <c r="F9" s="25">
        <f t="shared" si="4"/>
        <v>0</v>
      </c>
      <c r="G9" s="26">
        <f t="shared" ref="G9:G60" si="8">IF(C9=0,"",(E9-C9)/C9*100)</f>
        <v>0</v>
      </c>
      <c r="H9" s="23">
        <v>13</v>
      </c>
      <c r="I9" s="23">
        <v>12</v>
      </c>
      <c r="J9" s="23">
        <v>13</v>
      </c>
      <c r="K9" s="27">
        <f t="shared" si="5"/>
        <v>0</v>
      </c>
      <c r="L9" s="26">
        <f t="shared" ref="L9:L60" si="9">IF(H9=0,"",(J9-H9)/H9*100)</f>
        <v>0</v>
      </c>
      <c r="M9" s="23">
        <v>53</v>
      </c>
      <c r="N9" s="23">
        <v>54</v>
      </c>
      <c r="O9" s="23">
        <v>52</v>
      </c>
      <c r="P9" s="23">
        <f t="shared" si="6"/>
        <v>-1</v>
      </c>
      <c r="Q9" s="28">
        <f t="shared" ref="Q9:Q60" si="10">IF(M9=0,"",(O9-M9)/M9*100)</f>
        <v>-1.8867924528301887</v>
      </c>
      <c r="R9" s="23">
        <v>77</v>
      </c>
      <c r="S9" s="23">
        <v>77</v>
      </c>
      <c r="T9" s="23">
        <v>76</v>
      </c>
      <c r="U9" s="23">
        <f t="shared" si="7"/>
        <v>-1</v>
      </c>
      <c r="V9" s="28">
        <f t="shared" ref="V9:V60" si="11">IF(R9=0,"",(T9-R9)/R9*100)</f>
        <v>-1.2987012987012987</v>
      </c>
      <c r="W9" s="44"/>
    </row>
    <row r="10" spans="1:23" s="30" customFormat="1" x14ac:dyDescent="0.25">
      <c r="A10" s="23">
        <v>3</v>
      </c>
      <c r="B10" s="24" t="s">
        <v>19</v>
      </c>
      <c r="C10" s="23">
        <v>9</v>
      </c>
      <c r="D10" s="23">
        <v>10</v>
      </c>
      <c r="E10" s="23">
        <v>9</v>
      </c>
      <c r="F10" s="25">
        <f t="shared" si="4"/>
        <v>0</v>
      </c>
      <c r="G10" s="26">
        <f t="shared" si="8"/>
        <v>0</v>
      </c>
      <c r="H10" s="23">
        <v>15</v>
      </c>
      <c r="I10" s="23">
        <v>11</v>
      </c>
      <c r="J10" s="23">
        <v>17</v>
      </c>
      <c r="K10" s="27">
        <f t="shared" si="5"/>
        <v>2</v>
      </c>
      <c r="L10" s="26">
        <f t="shared" si="9"/>
        <v>13.333333333333334</v>
      </c>
      <c r="M10" s="23">
        <v>19</v>
      </c>
      <c r="N10" s="23">
        <v>16</v>
      </c>
      <c r="O10" s="23">
        <v>19</v>
      </c>
      <c r="P10" s="23">
        <f t="shared" si="6"/>
        <v>0</v>
      </c>
      <c r="Q10" s="28">
        <f t="shared" si="10"/>
        <v>0</v>
      </c>
      <c r="R10" s="23">
        <v>43</v>
      </c>
      <c r="S10" s="23">
        <v>37</v>
      </c>
      <c r="T10" s="23">
        <v>45</v>
      </c>
      <c r="U10" s="23">
        <f t="shared" si="7"/>
        <v>2</v>
      </c>
      <c r="V10" s="28">
        <f t="shared" si="11"/>
        <v>4.6511627906976747</v>
      </c>
      <c r="W10" s="44"/>
    </row>
    <row r="11" spans="1:23" s="30" customFormat="1" x14ac:dyDescent="0.25">
      <c r="A11" s="23">
        <v>4</v>
      </c>
      <c r="B11" s="24" t="s">
        <v>20</v>
      </c>
      <c r="C11" s="23">
        <v>12</v>
      </c>
      <c r="D11" s="23">
        <v>12</v>
      </c>
      <c r="E11" s="23">
        <v>12</v>
      </c>
      <c r="F11" s="25">
        <f t="shared" si="4"/>
        <v>0</v>
      </c>
      <c r="G11" s="26">
        <f t="shared" si="8"/>
        <v>0</v>
      </c>
      <c r="H11" s="23">
        <v>17</v>
      </c>
      <c r="I11" s="23">
        <v>17</v>
      </c>
      <c r="J11" s="23">
        <v>16</v>
      </c>
      <c r="K11" s="27">
        <f t="shared" si="5"/>
        <v>-1</v>
      </c>
      <c r="L11" s="26">
        <f t="shared" si="9"/>
        <v>-5.8823529411764701</v>
      </c>
      <c r="M11" s="23">
        <v>30</v>
      </c>
      <c r="N11" s="23">
        <v>31</v>
      </c>
      <c r="O11" s="23">
        <v>29</v>
      </c>
      <c r="P11" s="23">
        <f t="shared" si="6"/>
        <v>-1</v>
      </c>
      <c r="Q11" s="28">
        <f t="shared" si="10"/>
        <v>-3.3333333333333335</v>
      </c>
      <c r="R11" s="23">
        <v>59</v>
      </c>
      <c r="S11" s="23">
        <v>60</v>
      </c>
      <c r="T11" s="23">
        <v>57</v>
      </c>
      <c r="U11" s="23">
        <f t="shared" si="7"/>
        <v>-2</v>
      </c>
      <c r="V11" s="28">
        <f t="shared" si="11"/>
        <v>-3.3898305084745761</v>
      </c>
      <c r="W11" s="44"/>
    </row>
    <row r="12" spans="1:23" s="30" customFormat="1" x14ac:dyDescent="0.25">
      <c r="A12" s="23">
        <v>5</v>
      </c>
      <c r="B12" s="24" t="s">
        <v>21</v>
      </c>
      <c r="C12" s="23">
        <v>53</v>
      </c>
      <c r="D12" s="23">
        <v>53</v>
      </c>
      <c r="E12" s="23">
        <v>53</v>
      </c>
      <c r="F12" s="25">
        <f t="shared" si="4"/>
        <v>0</v>
      </c>
      <c r="G12" s="26">
        <f t="shared" si="8"/>
        <v>0</v>
      </c>
      <c r="H12" s="23">
        <v>52</v>
      </c>
      <c r="I12" s="23">
        <v>51</v>
      </c>
      <c r="J12" s="23">
        <v>52</v>
      </c>
      <c r="K12" s="27">
        <f t="shared" si="5"/>
        <v>0</v>
      </c>
      <c r="L12" s="26">
        <f t="shared" si="9"/>
        <v>0</v>
      </c>
      <c r="M12" s="23">
        <v>51</v>
      </c>
      <c r="N12" s="23">
        <v>51</v>
      </c>
      <c r="O12" s="23">
        <v>51</v>
      </c>
      <c r="P12" s="23">
        <f t="shared" si="6"/>
        <v>0</v>
      </c>
      <c r="Q12" s="28">
        <f t="shared" si="10"/>
        <v>0</v>
      </c>
      <c r="R12" s="23">
        <v>156</v>
      </c>
      <c r="S12" s="23">
        <v>155</v>
      </c>
      <c r="T12" s="23">
        <v>156</v>
      </c>
      <c r="U12" s="23">
        <f t="shared" si="7"/>
        <v>0</v>
      </c>
      <c r="V12" s="28">
        <f t="shared" si="11"/>
        <v>0</v>
      </c>
      <c r="W12" s="44"/>
    </row>
    <row r="13" spans="1:23" s="30" customFormat="1" x14ac:dyDescent="0.25">
      <c r="A13" s="23">
        <v>6</v>
      </c>
      <c r="B13" s="24" t="s">
        <v>22</v>
      </c>
      <c r="C13" s="23">
        <v>7</v>
      </c>
      <c r="D13" s="23">
        <v>7</v>
      </c>
      <c r="E13" s="23">
        <v>7</v>
      </c>
      <c r="F13" s="25">
        <f t="shared" si="4"/>
        <v>0</v>
      </c>
      <c r="G13" s="26">
        <f t="shared" si="8"/>
        <v>0</v>
      </c>
      <c r="H13" s="23">
        <v>4</v>
      </c>
      <c r="I13" s="23">
        <v>4</v>
      </c>
      <c r="J13" s="23">
        <v>5</v>
      </c>
      <c r="K13" s="27">
        <f t="shared" si="5"/>
        <v>1</v>
      </c>
      <c r="L13" s="26">
        <f t="shared" si="9"/>
        <v>25</v>
      </c>
      <c r="M13" s="23">
        <v>24</v>
      </c>
      <c r="N13" s="23">
        <v>23</v>
      </c>
      <c r="O13" s="23">
        <v>25</v>
      </c>
      <c r="P13" s="23">
        <f t="shared" si="6"/>
        <v>1</v>
      </c>
      <c r="Q13" s="28">
        <f t="shared" si="10"/>
        <v>4.1666666666666661</v>
      </c>
      <c r="R13" s="23">
        <v>35</v>
      </c>
      <c r="S13" s="23">
        <v>34</v>
      </c>
      <c r="T13" s="23">
        <v>37</v>
      </c>
      <c r="U13" s="23">
        <f t="shared" si="7"/>
        <v>2</v>
      </c>
      <c r="V13" s="28">
        <f t="shared" si="11"/>
        <v>5.7142857142857144</v>
      </c>
      <c r="W13" s="44"/>
    </row>
    <row r="14" spans="1:23" s="30" customFormat="1" x14ac:dyDescent="0.25">
      <c r="A14" s="23">
        <v>7</v>
      </c>
      <c r="B14" s="24" t="s">
        <v>23</v>
      </c>
      <c r="C14" s="23">
        <v>18</v>
      </c>
      <c r="D14" s="23">
        <v>18</v>
      </c>
      <c r="E14" s="23">
        <v>18</v>
      </c>
      <c r="F14" s="25">
        <f t="shared" si="4"/>
        <v>0</v>
      </c>
      <c r="G14" s="26">
        <f t="shared" si="8"/>
        <v>0</v>
      </c>
      <c r="H14" s="23">
        <v>10</v>
      </c>
      <c r="I14" s="23">
        <v>10</v>
      </c>
      <c r="J14" s="23">
        <v>10</v>
      </c>
      <c r="K14" s="27">
        <f t="shared" si="5"/>
        <v>0</v>
      </c>
      <c r="L14" s="26">
        <f t="shared" si="9"/>
        <v>0</v>
      </c>
      <c r="M14" s="23">
        <v>19</v>
      </c>
      <c r="N14" s="23">
        <v>19</v>
      </c>
      <c r="O14" s="23">
        <v>18</v>
      </c>
      <c r="P14" s="23">
        <f t="shared" si="6"/>
        <v>-1</v>
      </c>
      <c r="Q14" s="28">
        <f t="shared" si="10"/>
        <v>-5.2631578947368416</v>
      </c>
      <c r="R14" s="23">
        <v>47</v>
      </c>
      <c r="S14" s="23">
        <v>47</v>
      </c>
      <c r="T14" s="23">
        <v>46</v>
      </c>
      <c r="U14" s="23">
        <f t="shared" si="7"/>
        <v>-1</v>
      </c>
      <c r="V14" s="28">
        <f t="shared" si="11"/>
        <v>-2.1276595744680851</v>
      </c>
      <c r="W14" s="44"/>
    </row>
    <row r="15" spans="1:23" s="30" customFormat="1" x14ac:dyDescent="0.25">
      <c r="A15" s="23">
        <v>8</v>
      </c>
      <c r="B15" s="24" t="s">
        <v>24</v>
      </c>
      <c r="C15" s="23">
        <v>0</v>
      </c>
      <c r="D15" s="23">
        <v>0</v>
      </c>
      <c r="E15" s="23">
        <v>0</v>
      </c>
      <c r="F15" s="25">
        <f t="shared" si="4"/>
        <v>0</v>
      </c>
      <c r="G15" s="26" t="str">
        <f t="shared" si="8"/>
        <v/>
      </c>
      <c r="H15" s="23">
        <v>1</v>
      </c>
      <c r="I15" s="23">
        <v>1</v>
      </c>
      <c r="J15" s="23">
        <v>1</v>
      </c>
      <c r="K15" s="27">
        <f t="shared" si="5"/>
        <v>0</v>
      </c>
      <c r="L15" s="26">
        <f t="shared" si="9"/>
        <v>0</v>
      </c>
      <c r="M15" s="23">
        <v>7</v>
      </c>
      <c r="N15" s="23">
        <v>6</v>
      </c>
      <c r="O15" s="23">
        <v>7</v>
      </c>
      <c r="P15" s="23">
        <f t="shared" si="6"/>
        <v>0</v>
      </c>
      <c r="Q15" s="28">
        <f t="shared" si="10"/>
        <v>0</v>
      </c>
      <c r="R15" s="23">
        <v>8</v>
      </c>
      <c r="S15" s="23">
        <v>7</v>
      </c>
      <c r="T15" s="23">
        <v>8</v>
      </c>
      <c r="U15" s="23">
        <f t="shared" si="7"/>
        <v>0</v>
      </c>
      <c r="V15" s="28">
        <f t="shared" si="11"/>
        <v>0</v>
      </c>
      <c r="W15" s="44"/>
    </row>
    <row r="16" spans="1:23" s="30" customFormat="1" x14ac:dyDescent="0.25">
      <c r="A16" s="23">
        <v>9</v>
      </c>
      <c r="B16" s="24" t="s">
        <v>25</v>
      </c>
      <c r="C16" s="23">
        <v>56</v>
      </c>
      <c r="D16" s="23">
        <v>60</v>
      </c>
      <c r="E16" s="23">
        <v>53</v>
      </c>
      <c r="F16" s="25">
        <f t="shared" si="4"/>
        <v>-3</v>
      </c>
      <c r="G16" s="26">
        <f t="shared" si="8"/>
        <v>-5.3571428571428568</v>
      </c>
      <c r="H16" s="23">
        <v>83</v>
      </c>
      <c r="I16" s="23">
        <v>94</v>
      </c>
      <c r="J16" s="23">
        <v>78</v>
      </c>
      <c r="K16" s="27">
        <f t="shared" si="5"/>
        <v>-5</v>
      </c>
      <c r="L16" s="26">
        <f t="shared" si="9"/>
        <v>-6.024096385542169</v>
      </c>
      <c r="M16" s="23">
        <v>119</v>
      </c>
      <c r="N16" s="23">
        <v>144</v>
      </c>
      <c r="O16" s="23">
        <v>124</v>
      </c>
      <c r="P16" s="23">
        <f t="shared" si="6"/>
        <v>5</v>
      </c>
      <c r="Q16" s="28">
        <f t="shared" si="10"/>
        <v>4.2016806722689077</v>
      </c>
      <c r="R16" s="23">
        <v>258</v>
      </c>
      <c r="S16" s="23">
        <v>298</v>
      </c>
      <c r="T16" s="23">
        <v>255</v>
      </c>
      <c r="U16" s="23">
        <f t="shared" si="7"/>
        <v>-3</v>
      </c>
      <c r="V16" s="28">
        <f t="shared" si="11"/>
        <v>-1.1627906976744187</v>
      </c>
      <c r="W16" s="44"/>
    </row>
    <row r="17" spans="1:23" s="30" customFormat="1" x14ac:dyDescent="0.25">
      <c r="A17" s="23">
        <v>10</v>
      </c>
      <c r="B17" s="24" t="s">
        <v>26</v>
      </c>
      <c r="C17" s="23">
        <v>106</v>
      </c>
      <c r="D17" s="23">
        <v>106</v>
      </c>
      <c r="E17" s="23">
        <v>104</v>
      </c>
      <c r="F17" s="25">
        <f t="shared" si="4"/>
        <v>-2</v>
      </c>
      <c r="G17" s="26">
        <f t="shared" si="8"/>
        <v>-1.8867924528301887</v>
      </c>
      <c r="H17" s="23">
        <v>431</v>
      </c>
      <c r="I17" s="23">
        <v>431</v>
      </c>
      <c r="J17" s="23">
        <v>425</v>
      </c>
      <c r="K17" s="27">
        <f t="shared" si="5"/>
        <v>-6</v>
      </c>
      <c r="L17" s="26">
        <f t="shared" si="9"/>
        <v>-1.3921113689095126</v>
      </c>
      <c r="M17" s="23">
        <v>866</v>
      </c>
      <c r="N17" s="23">
        <v>866</v>
      </c>
      <c r="O17" s="23">
        <v>811</v>
      </c>
      <c r="P17" s="23">
        <f t="shared" si="6"/>
        <v>-55</v>
      </c>
      <c r="Q17" s="28">
        <f t="shared" si="10"/>
        <v>-6.3510392609699773</v>
      </c>
      <c r="R17" s="23">
        <v>1403</v>
      </c>
      <c r="S17" s="23">
        <v>1403</v>
      </c>
      <c r="T17" s="23">
        <v>1340</v>
      </c>
      <c r="U17" s="23">
        <f t="shared" si="7"/>
        <v>-63</v>
      </c>
      <c r="V17" s="28">
        <f t="shared" si="11"/>
        <v>-4.4903777619387029</v>
      </c>
      <c r="W17" s="44"/>
    </row>
    <row r="18" spans="1:23" s="30" customFormat="1" x14ac:dyDescent="0.25">
      <c r="A18" s="23">
        <v>11</v>
      </c>
      <c r="B18" s="24" t="s">
        <v>27</v>
      </c>
      <c r="C18" s="23">
        <v>14</v>
      </c>
      <c r="D18" s="23">
        <v>12</v>
      </c>
      <c r="E18" s="23">
        <v>13</v>
      </c>
      <c r="F18" s="25">
        <f t="shared" si="4"/>
        <v>-1</v>
      </c>
      <c r="G18" s="26">
        <f t="shared" si="8"/>
        <v>-7.1428571428571423</v>
      </c>
      <c r="H18" s="23">
        <v>18</v>
      </c>
      <c r="I18" s="23">
        <v>16</v>
      </c>
      <c r="J18" s="23">
        <v>18</v>
      </c>
      <c r="K18" s="27">
        <f t="shared" si="5"/>
        <v>0</v>
      </c>
      <c r="L18" s="26">
        <f t="shared" si="9"/>
        <v>0</v>
      </c>
      <c r="M18" s="23">
        <v>22</v>
      </c>
      <c r="N18" s="23">
        <v>23</v>
      </c>
      <c r="O18" s="23">
        <v>22</v>
      </c>
      <c r="P18" s="23">
        <f t="shared" si="6"/>
        <v>0</v>
      </c>
      <c r="Q18" s="28">
        <f t="shared" si="10"/>
        <v>0</v>
      </c>
      <c r="R18" s="23">
        <v>54</v>
      </c>
      <c r="S18" s="23">
        <v>51</v>
      </c>
      <c r="T18" s="23">
        <v>53</v>
      </c>
      <c r="U18" s="23">
        <f t="shared" si="7"/>
        <v>-1</v>
      </c>
      <c r="V18" s="28">
        <f t="shared" si="11"/>
        <v>-1.8518518518518516</v>
      </c>
      <c r="W18" s="44"/>
    </row>
    <row r="19" spans="1:23" s="30" customFormat="1" x14ac:dyDescent="0.25">
      <c r="A19" s="23">
        <v>12</v>
      </c>
      <c r="B19" s="24" t="s">
        <v>28</v>
      </c>
      <c r="C19" s="23">
        <v>20</v>
      </c>
      <c r="D19" s="23">
        <v>21</v>
      </c>
      <c r="E19" s="23">
        <v>20</v>
      </c>
      <c r="F19" s="25">
        <f t="shared" si="4"/>
        <v>0</v>
      </c>
      <c r="G19" s="26">
        <f t="shared" si="8"/>
        <v>0</v>
      </c>
      <c r="H19" s="23">
        <v>36</v>
      </c>
      <c r="I19" s="23">
        <v>36</v>
      </c>
      <c r="J19" s="23">
        <v>36</v>
      </c>
      <c r="K19" s="27">
        <f t="shared" si="5"/>
        <v>0</v>
      </c>
      <c r="L19" s="26">
        <f t="shared" si="9"/>
        <v>0</v>
      </c>
      <c r="M19" s="23">
        <v>67</v>
      </c>
      <c r="N19" s="23">
        <v>74</v>
      </c>
      <c r="O19" s="23">
        <v>67</v>
      </c>
      <c r="P19" s="23">
        <f t="shared" si="6"/>
        <v>0</v>
      </c>
      <c r="Q19" s="28">
        <f t="shared" si="10"/>
        <v>0</v>
      </c>
      <c r="R19" s="23">
        <v>123</v>
      </c>
      <c r="S19" s="23">
        <v>131</v>
      </c>
      <c r="T19" s="23">
        <v>123</v>
      </c>
      <c r="U19" s="23">
        <f t="shared" si="7"/>
        <v>0</v>
      </c>
      <c r="V19" s="28">
        <f t="shared" si="11"/>
        <v>0</v>
      </c>
      <c r="W19" s="44"/>
    </row>
    <row r="20" spans="1:23" s="9" customFormat="1" ht="12.75" x14ac:dyDescent="0.25">
      <c r="A20" s="31" t="s">
        <v>29</v>
      </c>
      <c r="B20" s="32"/>
      <c r="C20" s="33">
        <f>SUM(C8:C19)</f>
        <v>390</v>
      </c>
      <c r="D20" s="33">
        <f>SUM(D8:D19)</f>
        <v>388</v>
      </c>
      <c r="E20" s="33">
        <f>SUM(E8:E19)</f>
        <v>384</v>
      </c>
      <c r="F20" s="34">
        <f t="shared" si="4"/>
        <v>-6</v>
      </c>
      <c r="G20" s="35">
        <f t="shared" si="8"/>
        <v>-1.5384615384615385</v>
      </c>
      <c r="H20" s="33">
        <f>SUM(H8:H19)</f>
        <v>734</v>
      </c>
      <c r="I20" s="33">
        <f>SUM(I8:I19)</f>
        <v>745</v>
      </c>
      <c r="J20" s="33">
        <f>SUM(J8:J19)</f>
        <v>725</v>
      </c>
      <c r="K20" s="36">
        <f t="shared" si="5"/>
        <v>-9</v>
      </c>
      <c r="L20" s="35">
        <f t="shared" si="9"/>
        <v>-1.2261580381471391</v>
      </c>
      <c r="M20" s="33">
        <f>SUM(M8:M19)</f>
        <v>1352</v>
      </c>
      <c r="N20" s="33">
        <f>SUM(N8:N19)</f>
        <v>1383</v>
      </c>
      <c r="O20" s="33">
        <f>SUM(O8:O19)</f>
        <v>1300</v>
      </c>
      <c r="P20" s="33">
        <f t="shared" si="6"/>
        <v>-52</v>
      </c>
      <c r="Q20" s="37">
        <f t="shared" si="10"/>
        <v>-3.8461538461538463</v>
      </c>
      <c r="R20" s="33">
        <f>SUM(R8:R19)</f>
        <v>2476</v>
      </c>
      <c r="S20" s="33">
        <f>SUM(S8:S19)</f>
        <v>2516</v>
      </c>
      <c r="T20" s="33">
        <f>SUM(T8:T19)</f>
        <v>2409</v>
      </c>
      <c r="U20" s="33">
        <f t="shared" si="7"/>
        <v>-67</v>
      </c>
      <c r="V20" s="37">
        <f t="shared" si="11"/>
        <v>-2.7059773828756057</v>
      </c>
      <c r="W20" s="45"/>
    </row>
    <row r="21" spans="1:23" s="30" customFormat="1" x14ac:dyDescent="0.25">
      <c r="A21" s="23">
        <v>13</v>
      </c>
      <c r="B21" s="24" t="s">
        <v>30</v>
      </c>
      <c r="C21" s="23">
        <v>44</v>
      </c>
      <c r="D21" s="23">
        <v>36</v>
      </c>
      <c r="E21" s="23">
        <v>45</v>
      </c>
      <c r="F21" s="25">
        <f t="shared" si="4"/>
        <v>1</v>
      </c>
      <c r="G21" s="26">
        <f t="shared" si="8"/>
        <v>2.2727272727272729</v>
      </c>
      <c r="H21" s="23">
        <v>58</v>
      </c>
      <c r="I21" s="23">
        <v>56</v>
      </c>
      <c r="J21" s="23">
        <v>58</v>
      </c>
      <c r="K21" s="27">
        <f t="shared" si="5"/>
        <v>0</v>
      </c>
      <c r="L21" s="26">
        <f t="shared" si="9"/>
        <v>0</v>
      </c>
      <c r="M21" s="23">
        <v>73</v>
      </c>
      <c r="N21" s="23">
        <v>74</v>
      </c>
      <c r="O21" s="23">
        <v>71</v>
      </c>
      <c r="P21" s="23">
        <f t="shared" si="6"/>
        <v>-2</v>
      </c>
      <c r="Q21" s="28">
        <f t="shared" si="10"/>
        <v>-2.7397260273972601</v>
      </c>
      <c r="R21" s="23">
        <v>175</v>
      </c>
      <c r="S21" s="23">
        <v>166</v>
      </c>
      <c r="T21" s="23">
        <v>174</v>
      </c>
      <c r="U21" s="23">
        <f t="shared" si="7"/>
        <v>-1</v>
      </c>
      <c r="V21" s="28">
        <f t="shared" si="11"/>
        <v>-0.5714285714285714</v>
      </c>
      <c r="W21" s="44"/>
    </row>
    <row r="22" spans="1:23" s="30" customFormat="1" x14ac:dyDescent="0.25">
      <c r="A22" s="23">
        <v>14</v>
      </c>
      <c r="B22" s="24" t="s">
        <v>31</v>
      </c>
      <c r="C22" s="23">
        <v>0</v>
      </c>
      <c r="D22" s="23">
        <v>0</v>
      </c>
      <c r="E22" s="23">
        <v>0</v>
      </c>
      <c r="F22" s="25">
        <f t="shared" si="4"/>
        <v>0</v>
      </c>
      <c r="G22" s="26" t="str">
        <f t="shared" si="8"/>
        <v/>
      </c>
      <c r="H22" s="23">
        <v>1</v>
      </c>
      <c r="I22" s="23">
        <v>1</v>
      </c>
      <c r="J22" s="23">
        <v>1</v>
      </c>
      <c r="K22" s="27">
        <f t="shared" si="5"/>
        <v>0</v>
      </c>
      <c r="L22" s="26">
        <f t="shared" si="9"/>
        <v>0</v>
      </c>
      <c r="M22" s="23">
        <v>8</v>
      </c>
      <c r="N22" s="23">
        <v>8</v>
      </c>
      <c r="O22" s="23">
        <v>8</v>
      </c>
      <c r="P22" s="23">
        <f t="shared" si="6"/>
        <v>0</v>
      </c>
      <c r="Q22" s="28">
        <f t="shared" si="10"/>
        <v>0</v>
      </c>
      <c r="R22" s="23">
        <v>9</v>
      </c>
      <c r="S22" s="23">
        <v>9</v>
      </c>
      <c r="T22" s="23">
        <v>9</v>
      </c>
      <c r="U22" s="23">
        <f t="shared" si="7"/>
        <v>0</v>
      </c>
      <c r="V22" s="28">
        <f t="shared" si="11"/>
        <v>0</v>
      </c>
      <c r="W22" s="44"/>
    </row>
    <row r="23" spans="1:23" s="30" customFormat="1" x14ac:dyDescent="0.25">
      <c r="A23" s="23">
        <v>15</v>
      </c>
      <c r="B23" s="24" t="s">
        <v>32</v>
      </c>
      <c r="C23" s="23">
        <v>0</v>
      </c>
      <c r="D23" s="23">
        <v>0</v>
      </c>
      <c r="E23" s="23">
        <v>0</v>
      </c>
      <c r="F23" s="25">
        <f t="shared" si="4"/>
        <v>0</v>
      </c>
      <c r="G23" s="26" t="str">
        <f t="shared" si="8"/>
        <v/>
      </c>
      <c r="H23" s="23">
        <v>0</v>
      </c>
      <c r="I23" s="23">
        <v>0</v>
      </c>
      <c r="J23" s="23">
        <v>0</v>
      </c>
      <c r="K23" s="27">
        <f t="shared" si="5"/>
        <v>0</v>
      </c>
      <c r="L23" s="26" t="str">
        <f t="shared" si="9"/>
        <v/>
      </c>
      <c r="M23" s="23">
        <v>3</v>
      </c>
      <c r="N23" s="23">
        <v>3</v>
      </c>
      <c r="O23" s="23">
        <v>3</v>
      </c>
      <c r="P23" s="23">
        <f t="shared" si="6"/>
        <v>0</v>
      </c>
      <c r="Q23" s="28">
        <f t="shared" si="10"/>
        <v>0</v>
      </c>
      <c r="R23" s="23">
        <v>3</v>
      </c>
      <c r="S23" s="23">
        <v>3</v>
      </c>
      <c r="T23" s="23">
        <v>3</v>
      </c>
      <c r="U23" s="23">
        <f t="shared" si="7"/>
        <v>0</v>
      </c>
      <c r="V23" s="28">
        <f t="shared" si="11"/>
        <v>0</v>
      </c>
      <c r="W23" s="44"/>
    </row>
    <row r="24" spans="1:23" s="30" customFormat="1" x14ac:dyDescent="0.25">
      <c r="A24" s="23">
        <v>16</v>
      </c>
      <c r="B24" s="24" t="s">
        <v>33</v>
      </c>
      <c r="C24" s="23">
        <v>5</v>
      </c>
      <c r="D24" s="23">
        <v>5</v>
      </c>
      <c r="E24" s="23">
        <v>5</v>
      </c>
      <c r="F24" s="25">
        <f t="shared" si="4"/>
        <v>0</v>
      </c>
      <c r="G24" s="26">
        <f t="shared" si="8"/>
        <v>0</v>
      </c>
      <c r="H24" s="23">
        <v>5</v>
      </c>
      <c r="I24" s="23">
        <v>5</v>
      </c>
      <c r="J24" s="23">
        <v>5</v>
      </c>
      <c r="K24" s="27">
        <f t="shared" si="5"/>
        <v>0</v>
      </c>
      <c r="L24" s="26">
        <f t="shared" si="9"/>
        <v>0</v>
      </c>
      <c r="M24" s="23">
        <v>1</v>
      </c>
      <c r="N24" s="23">
        <v>1</v>
      </c>
      <c r="O24" s="23">
        <v>1</v>
      </c>
      <c r="P24" s="23">
        <f t="shared" si="6"/>
        <v>0</v>
      </c>
      <c r="Q24" s="28">
        <f t="shared" si="10"/>
        <v>0</v>
      </c>
      <c r="R24" s="23">
        <v>11</v>
      </c>
      <c r="S24" s="23">
        <v>11</v>
      </c>
      <c r="T24" s="23">
        <v>11</v>
      </c>
      <c r="U24" s="23">
        <f t="shared" si="7"/>
        <v>0</v>
      </c>
      <c r="V24" s="28">
        <f t="shared" si="11"/>
        <v>0</v>
      </c>
      <c r="W24" s="44"/>
    </row>
    <row r="25" spans="1:23" s="30" customFormat="1" x14ac:dyDescent="0.25">
      <c r="A25" s="23">
        <v>17</v>
      </c>
      <c r="B25" s="24" t="s">
        <v>34</v>
      </c>
      <c r="C25" s="23">
        <v>0</v>
      </c>
      <c r="D25" s="23">
        <v>0</v>
      </c>
      <c r="E25" s="23">
        <v>0</v>
      </c>
      <c r="F25" s="25">
        <f t="shared" si="4"/>
        <v>0</v>
      </c>
      <c r="G25" s="26" t="str">
        <f t="shared" si="8"/>
        <v/>
      </c>
      <c r="H25" s="23">
        <v>0</v>
      </c>
      <c r="I25" s="23">
        <v>0</v>
      </c>
      <c r="J25" s="23">
        <v>0</v>
      </c>
      <c r="K25" s="27">
        <f t="shared" si="5"/>
        <v>0</v>
      </c>
      <c r="L25" s="26" t="str">
        <f t="shared" si="9"/>
        <v/>
      </c>
      <c r="M25" s="23">
        <v>3</v>
      </c>
      <c r="N25" s="23">
        <v>2</v>
      </c>
      <c r="O25" s="23">
        <v>3</v>
      </c>
      <c r="P25" s="23">
        <f t="shared" si="6"/>
        <v>0</v>
      </c>
      <c r="Q25" s="28">
        <f t="shared" si="10"/>
        <v>0</v>
      </c>
      <c r="R25" s="23">
        <v>3</v>
      </c>
      <c r="S25" s="23">
        <v>2</v>
      </c>
      <c r="T25" s="23">
        <v>3</v>
      </c>
      <c r="U25" s="23">
        <f t="shared" si="7"/>
        <v>0</v>
      </c>
      <c r="V25" s="28">
        <f t="shared" si="11"/>
        <v>0</v>
      </c>
      <c r="W25" s="44"/>
    </row>
    <row r="26" spans="1:23" s="30" customFormat="1" x14ac:dyDescent="0.25">
      <c r="A26" s="23">
        <v>18</v>
      </c>
      <c r="B26" s="24" t="s">
        <v>35</v>
      </c>
      <c r="C26" s="23">
        <v>38</v>
      </c>
      <c r="D26" s="23">
        <v>38</v>
      </c>
      <c r="E26" s="23">
        <v>38</v>
      </c>
      <c r="F26" s="25">
        <f t="shared" si="4"/>
        <v>0</v>
      </c>
      <c r="G26" s="26">
        <f t="shared" si="8"/>
        <v>0</v>
      </c>
      <c r="H26" s="23">
        <v>76</v>
      </c>
      <c r="I26" s="23">
        <v>76</v>
      </c>
      <c r="J26" s="23">
        <v>76</v>
      </c>
      <c r="K26" s="27">
        <f t="shared" si="5"/>
        <v>0</v>
      </c>
      <c r="L26" s="26">
        <f t="shared" si="9"/>
        <v>0</v>
      </c>
      <c r="M26" s="23">
        <v>85</v>
      </c>
      <c r="N26" s="23">
        <v>87</v>
      </c>
      <c r="O26" s="23">
        <v>85</v>
      </c>
      <c r="P26" s="23">
        <f t="shared" si="6"/>
        <v>0</v>
      </c>
      <c r="Q26" s="28">
        <f t="shared" si="10"/>
        <v>0</v>
      </c>
      <c r="R26" s="23">
        <v>199</v>
      </c>
      <c r="S26" s="23">
        <v>201</v>
      </c>
      <c r="T26" s="23">
        <v>199</v>
      </c>
      <c r="U26" s="23">
        <f t="shared" si="7"/>
        <v>0</v>
      </c>
      <c r="V26" s="28">
        <f t="shared" si="11"/>
        <v>0</v>
      </c>
      <c r="W26" s="44"/>
    </row>
    <row r="27" spans="1:23" s="30" customFormat="1" x14ac:dyDescent="0.25">
      <c r="A27" s="23">
        <v>19</v>
      </c>
      <c r="B27" s="24" t="s">
        <v>36</v>
      </c>
      <c r="C27" s="23">
        <v>19</v>
      </c>
      <c r="D27" s="23">
        <v>20</v>
      </c>
      <c r="E27" s="23">
        <v>20</v>
      </c>
      <c r="F27" s="25">
        <f t="shared" si="4"/>
        <v>1</v>
      </c>
      <c r="G27" s="26">
        <f t="shared" si="8"/>
        <v>5.2631578947368416</v>
      </c>
      <c r="H27" s="23">
        <v>49</v>
      </c>
      <c r="I27" s="23">
        <v>47</v>
      </c>
      <c r="J27" s="23">
        <v>52</v>
      </c>
      <c r="K27" s="27">
        <f t="shared" si="5"/>
        <v>3</v>
      </c>
      <c r="L27" s="26">
        <f t="shared" si="9"/>
        <v>6.1224489795918364</v>
      </c>
      <c r="M27" s="23">
        <v>106</v>
      </c>
      <c r="N27" s="23">
        <v>88</v>
      </c>
      <c r="O27" s="23">
        <v>105</v>
      </c>
      <c r="P27" s="23">
        <f t="shared" si="6"/>
        <v>-1</v>
      </c>
      <c r="Q27" s="28">
        <f t="shared" si="10"/>
        <v>-0.94339622641509435</v>
      </c>
      <c r="R27" s="23">
        <v>174</v>
      </c>
      <c r="S27" s="23">
        <v>155</v>
      </c>
      <c r="T27" s="23">
        <v>177</v>
      </c>
      <c r="U27" s="23">
        <f t="shared" si="7"/>
        <v>3</v>
      </c>
      <c r="V27" s="28">
        <f t="shared" si="11"/>
        <v>1.7241379310344827</v>
      </c>
      <c r="W27" s="44"/>
    </row>
    <row r="28" spans="1:23" s="30" customFormat="1" x14ac:dyDescent="0.25">
      <c r="A28" s="23">
        <v>20</v>
      </c>
      <c r="B28" s="24" t="s">
        <v>37</v>
      </c>
      <c r="C28" s="23">
        <v>23</v>
      </c>
      <c r="D28" s="23">
        <v>23</v>
      </c>
      <c r="E28" s="23">
        <v>23</v>
      </c>
      <c r="F28" s="25">
        <f t="shared" si="4"/>
        <v>0</v>
      </c>
      <c r="G28" s="26">
        <f t="shared" si="8"/>
        <v>0</v>
      </c>
      <c r="H28" s="23">
        <v>30</v>
      </c>
      <c r="I28" s="23">
        <v>30</v>
      </c>
      <c r="J28" s="23">
        <v>30</v>
      </c>
      <c r="K28" s="27">
        <f t="shared" si="5"/>
        <v>0</v>
      </c>
      <c r="L28" s="26">
        <f t="shared" si="9"/>
        <v>0</v>
      </c>
      <c r="M28" s="23">
        <v>41</v>
      </c>
      <c r="N28" s="23">
        <v>42</v>
      </c>
      <c r="O28" s="23">
        <v>41</v>
      </c>
      <c r="P28" s="23">
        <f t="shared" si="6"/>
        <v>0</v>
      </c>
      <c r="Q28" s="28">
        <f t="shared" si="10"/>
        <v>0</v>
      </c>
      <c r="R28" s="23">
        <v>94</v>
      </c>
      <c r="S28" s="23">
        <v>95</v>
      </c>
      <c r="T28" s="23">
        <v>94</v>
      </c>
      <c r="U28" s="23">
        <f t="shared" si="7"/>
        <v>0</v>
      </c>
      <c r="V28" s="28">
        <f t="shared" si="11"/>
        <v>0</v>
      </c>
      <c r="W28" s="44"/>
    </row>
    <row r="29" spans="1:23" s="30" customFormat="1" x14ac:dyDescent="0.25">
      <c r="A29" s="23">
        <v>21</v>
      </c>
      <c r="B29" s="24" t="s">
        <v>38</v>
      </c>
      <c r="C29" s="23">
        <v>2</v>
      </c>
      <c r="D29" s="23">
        <v>2</v>
      </c>
      <c r="E29" s="23">
        <v>2</v>
      </c>
      <c r="F29" s="25">
        <f t="shared" si="4"/>
        <v>0</v>
      </c>
      <c r="G29" s="26">
        <f t="shared" si="8"/>
        <v>0</v>
      </c>
      <c r="H29" s="23">
        <v>21</v>
      </c>
      <c r="I29" s="23">
        <v>21</v>
      </c>
      <c r="J29" s="23">
        <v>21</v>
      </c>
      <c r="K29" s="27">
        <f t="shared" si="5"/>
        <v>0</v>
      </c>
      <c r="L29" s="26">
        <f t="shared" si="9"/>
        <v>0</v>
      </c>
      <c r="M29" s="23">
        <v>14</v>
      </c>
      <c r="N29" s="23">
        <v>13</v>
      </c>
      <c r="O29" s="23">
        <v>14</v>
      </c>
      <c r="P29" s="23">
        <f t="shared" si="6"/>
        <v>0</v>
      </c>
      <c r="Q29" s="28">
        <f t="shared" si="10"/>
        <v>0</v>
      </c>
      <c r="R29" s="23">
        <v>37</v>
      </c>
      <c r="S29" s="23">
        <v>36</v>
      </c>
      <c r="T29" s="23">
        <v>37</v>
      </c>
      <c r="U29" s="23">
        <f t="shared" si="7"/>
        <v>0</v>
      </c>
      <c r="V29" s="28">
        <f t="shared" si="11"/>
        <v>0</v>
      </c>
      <c r="W29" s="44"/>
    </row>
    <row r="30" spans="1:23" s="30" customFormat="1" x14ac:dyDescent="0.25">
      <c r="A30" s="23">
        <v>22</v>
      </c>
      <c r="B30" s="24" t="s">
        <v>39</v>
      </c>
      <c r="C30" s="23">
        <v>1</v>
      </c>
      <c r="D30" s="23">
        <v>1</v>
      </c>
      <c r="E30" s="23">
        <v>1</v>
      </c>
      <c r="F30" s="25">
        <f t="shared" si="4"/>
        <v>0</v>
      </c>
      <c r="G30" s="26">
        <f t="shared" si="8"/>
        <v>0</v>
      </c>
      <c r="H30" s="23">
        <v>10</v>
      </c>
      <c r="I30" s="23">
        <v>10</v>
      </c>
      <c r="J30" s="23">
        <v>10</v>
      </c>
      <c r="K30" s="27">
        <f t="shared" si="5"/>
        <v>0</v>
      </c>
      <c r="L30" s="26">
        <f t="shared" si="9"/>
        <v>0</v>
      </c>
      <c r="M30" s="23">
        <v>32</v>
      </c>
      <c r="N30" s="23">
        <v>28</v>
      </c>
      <c r="O30" s="23">
        <v>32</v>
      </c>
      <c r="P30" s="23">
        <f t="shared" si="6"/>
        <v>0</v>
      </c>
      <c r="Q30" s="28">
        <f t="shared" si="10"/>
        <v>0</v>
      </c>
      <c r="R30" s="23">
        <v>43</v>
      </c>
      <c r="S30" s="23">
        <v>39</v>
      </c>
      <c r="T30" s="23">
        <v>43</v>
      </c>
      <c r="U30" s="23">
        <f t="shared" si="7"/>
        <v>0</v>
      </c>
      <c r="V30" s="28">
        <f t="shared" si="11"/>
        <v>0</v>
      </c>
      <c r="W30" s="44"/>
    </row>
    <row r="31" spans="1:23" s="30" customFormat="1" x14ac:dyDescent="0.25">
      <c r="A31" s="23">
        <v>23</v>
      </c>
      <c r="B31" s="24" t="s">
        <v>40</v>
      </c>
      <c r="C31" s="23">
        <v>0</v>
      </c>
      <c r="D31" s="23">
        <v>0</v>
      </c>
      <c r="E31" s="23">
        <v>0</v>
      </c>
      <c r="F31" s="25">
        <f t="shared" si="4"/>
        <v>0</v>
      </c>
      <c r="G31" s="26" t="str">
        <f t="shared" si="8"/>
        <v/>
      </c>
      <c r="H31" s="23">
        <v>0</v>
      </c>
      <c r="I31" s="23">
        <v>0</v>
      </c>
      <c r="J31" s="23">
        <v>0</v>
      </c>
      <c r="K31" s="27">
        <f t="shared" si="5"/>
        <v>0</v>
      </c>
      <c r="L31" s="26" t="str">
        <f t="shared" si="9"/>
        <v/>
      </c>
      <c r="M31" s="23">
        <v>1</v>
      </c>
      <c r="N31" s="23">
        <v>1</v>
      </c>
      <c r="O31" s="23">
        <v>1</v>
      </c>
      <c r="P31" s="23">
        <f t="shared" si="6"/>
        <v>0</v>
      </c>
      <c r="Q31" s="28">
        <f t="shared" si="10"/>
        <v>0</v>
      </c>
      <c r="R31" s="23">
        <v>1</v>
      </c>
      <c r="S31" s="23">
        <v>1</v>
      </c>
      <c r="T31" s="23">
        <v>1</v>
      </c>
      <c r="U31" s="23">
        <f t="shared" si="7"/>
        <v>0</v>
      </c>
      <c r="V31" s="28">
        <f t="shared" si="11"/>
        <v>0</v>
      </c>
      <c r="W31" s="44"/>
    </row>
    <row r="32" spans="1:23" s="30" customFormat="1" x14ac:dyDescent="0.25">
      <c r="A32" s="23">
        <v>24</v>
      </c>
      <c r="B32" s="24" t="s">
        <v>41</v>
      </c>
      <c r="C32" s="23">
        <v>0</v>
      </c>
      <c r="D32" s="23">
        <v>0</v>
      </c>
      <c r="E32" s="23">
        <v>0</v>
      </c>
      <c r="F32" s="25">
        <f t="shared" si="4"/>
        <v>0</v>
      </c>
      <c r="G32" s="26" t="str">
        <f t="shared" si="8"/>
        <v/>
      </c>
      <c r="H32" s="23">
        <v>0</v>
      </c>
      <c r="I32" s="23">
        <v>0</v>
      </c>
      <c r="J32" s="23">
        <v>0</v>
      </c>
      <c r="K32" s="27">
        <f t="shared" si="5"/>
        <v>0</v>
      </c>
      <c r="L32" s="26" t="str">
        <f t="shared" si="9"/>
        <v/>
      </c>
      <c r="M32" s="23">
        <v>6</v>
      </c>
      <c r="N32" s="23">
        <v>5</v>
      </c>
      <c r="O32" s="23">
        <v>5</v>
      </c>
      <c r="P32" s="23">
        <f t="shared" si="6"/>
        <v>-1</v>
      </c>
      <c r="Q32" s="28">
        <f t="shared" si="10"/>
        <v>-16.666666666666664</v>
      </c>
      <c r="R32" s="23">
        <v>6</v>
      </c>
      <c r="S32" s="23">
        <v>5</v>
      </c>
      <c r="T32" s="23">
        <v>5</v>
      </c>
      <c r="U32" s="23">
        <f t="shared" si="7"/>
        <v>-1</v>
      </c>
      <c r="V32" s="28">
        <f t="shared" si="11"/>
        <v>-16.666666666666664</v>
      </c>
      <c r="W32" s="44"/>
    </row>
    <row r="33" spans="1:23" s="30" customFormat="1" x14ac:dyDescent="0.25">
      <c r="A33" s="23">
        <v>25</v>
      </c>
      <c r="B33" s="24" t="s">
        <v>42</v>
      </c>
      <c r="C33" s="23">
        <v>0</v>
      </c>
      <c r="D33" s="23">
        <v>0</v>
      </c>
      <c r="E33" s="23">
        <v>0</v>
      </c>
      <c r="F33" s="25">
        <f t="shared" si="4"/>
        <v>0</v>
      </c>
      <c r="G33" s="26" t="str">
        <f t="shared" si="8"/>
        <v/>
      </c>
      <c r="H33" s="23">
        <v>0</v>
      </c>
      <c r="I33" s="23">
        <v>0</v>
      </c>
      <c r="J33" s="23">
        <v>0</v>
      </c>
      <c r="K33" s="27">
        <f t="shared" si="5"/>
        <v>0</v>
      </c>
      <c r="L33" s="26" t="str">
        <f t="shared" si="9"/>
        <v/>
      </c>
      <c r="M33" s="23">
        <v>1</v>
      </c>
      <c r="N33" s="23">
        <v>1</v>
      </c>
      <c r="O33" s="23">
        <v>1</v>
      </c>
      <c r="P33" s="23">
        <f t="shared" si="6"/>
        <v>0</v>
      </c>
      <c r="Q33" s="28">
        <f t="shared" si="10"/>
        <v>0</v>
      </c>
      <c r="R33" s="23">
        <v>1</v>
      </c>
      <c r="S33" s="23">
        <v>1</v>
      </c>
      <c r="T33" s="23">
        <v>1</v>
      </c>
      <c r="U33" s="23">
        <f t="shared" si="7"/>
        <v>0</v>
      </c>
      <c r="V33" s="28">
        <f t="shared" si="11"/>
        <v>0</v>
      </c>
      <c r="W33" s="44"/>
    </row>
    <row r="34" spans="1:23" s="30" customFormat="1" x14ac:dyDescent="0.25">
      <c r="A34" s="23">
        <v>26</v>
      </c>
      <c r="B34" s="24" t="s">
        <v>43</v>
      </c>
      <c r="C34" s="23">
        <v>2</v>
      </c>
      <c r="D34" s="23">
        <v>1</v>
      </c>
      <c r="E34" s="23">
        <v>2</v>
      </c>
      <c r="F34" s="25">
        <f t="shared" si="4"/>
        <v>0</v>
      </c>
      <c r="G34" s="26">
        <f t="shared" si="8"/>
        <v>0</v>
      </c>
      <c r="H34" s="23">
        <v>14</v>
      </c>
      <c r="I34" s="23">
        <v>14</v>
      </c>
      <c r="J34" s="23">
        <v>14</v>
      </c>
      <c r="K34" s="27">
        <f t="shared" si="5"/>
        <v>0</v>
      </c>
      <c r="L34" s="26">
        <f t="shared" si="9"/>
        <v>0</v>
      </c>
      <c r="M34" s="23">
        <v>16</v>
      </c>
      <c r="N34" s="23">
        <v>15</v>
      </c>
      <c r="O34" s="23">
        <v>16</v>
      </c>
      <c r="P34" s="23">
        <f t="shared" si="6"/>
        <v>0</v>
      </c>
      <c r="Q34" s="28">
        <f t="shared" si="10"/>
        <v>0</v>
      </c>
      <c r="R34" s="23">
        <v>32</v>
      </c>
      <c r="S34" s="23">
        <v>30</v>
      </c>
      <c r="T34" s="23">
        <v>32</v>
      </c>
      <c r="U34" s="23">
        <f t="shared" si="7"/>
        <v>0</v>
      </c>
      <c r="V34" s="28">
        <f t="shared" si="11"/>
        <v>0</v>
      </c>
      <c r="W34" s="44"/>
    </row>
    <row r="35" spans="1:23" s="30" customFormat="1" x14ac:dyDescent="0.25">
      <c r="A35" s="23">
        <v>27</v>
      </c>
      <c r="B35" s="24" t="s">
        <v>44</v>
      </c>
      <c r="C35" s="23">
        <v>0</v>
      </c>
      <c r="D35" s="23">
        <v>0</v>
      </c>
      <c r="E35" s="23">
        <v>0</v>
      </c>
      <c r="F35" s="25">
        <f t="shared" si="4"/>
        <v>0</v>
      </c>
      <c r="G35" s="26" t="str">
        <f t="shared" si="8"/>
        <v/>
      </c>
      <c r="H35" s="23">
        <v>0</v>
      </c>
      <c r="I35" s="23">
        <v>0</v>
      </c>
      <c r="J35" s="23">
        <v>0</v>
      </c>
      <c r="K35" s="27">
        <f t="shared" si="5"/>
        <v>0</v>
      </c>
      <c r="L35" s="26" t="str">
        <f t="shared" si="9"/>
        <v/>
      </c>
      <c r="M35" s="23">
        <v>4</v>
      </c>
      <c r="N35" s="23">
        <v>4</v>
      </c>
      <c r="O35" s="23">
        <v>3</v>
      </c>
      <c r="P35" s="23">
        <f t="shared" si="6"/>
        <v>-1</v>
      </c>
      <c r="Q35" s="28">
        <f t="shared" si="10"/>
        <v>-25</v>
      </c>
      <c r="R35" s="23">
        <v>4</v>
      </c>
      <c r="S35" s="23">
        <v>4</v>
      </c>
      <c r="T35" s="23">
        <v>3</v>
      </c>
      <c r="U35" s="23">
        <f t="shared" si="7"/>
        <v>-1</v>
      </c>
      <c r="V35" s="28">
        <f t="shared" si="11"/>
        <v>-25</v>
      </c>
      <c r="W35" s="44"/>
    </row>
    <row r="36" spans="1:23" s="30" customFormat="1" x14ac:dyDescent="0.25">
      <c r="A36" s="23">
        <v>28</v>
      </c>
      <c r="B36" s="24" t="s">
        <v>45</v>
      </c>
      <c r="C36" s="23">
        <v>0</v>
      </c>
      <c r="D36" s="23">
        <v>0</v>
      </c>
      <c r="E36" s="23">
        <v>0</v>
      </c>
      <c r="F36" s="25">
        <f t="shared" si="4"/>
        <v>0</v>
      </c>
      <c r="G36" s="26" t="str">
        <f t="shared" si="8"/>
        <v/>
      </c>
      <c r="H36" s="23">
        <v>0</v>
      </c>
      <c r="I36" s="23">
        <v>0</v>
      </c>
      <c r="J36" s="23">
        <v>0</v>
      </c>
      <c r="K36" s="27">
        <f t="shared" si="5"/>
        <v>0</v>
      </c>
      <c r="L36" s="26" t="str">
        <f t="shared" si="9"/>
        <v/>
      </c>
      <c r="M36" s="23">
        <v>1</v>
      </c>
      <c r="N36" s="23">
        <v>1</v>
      </c>
      <c r="O36" s="23">
        <v>1</v>
      </c>
      <c r="P36" s="23">
        <f t="shared" si="6"/>
        <v>0</v>
      </c>
      <c r="Q36" s="28">
        <f t="shared" si="10"/>
        <v>0</v>
      </c>
      <c r="R36" s="23">
        <v>1</v>
      </c>
      <c r="S36" s="23">
        <v>1</v>
      </c>
      <c r="T36" s="23">
        <v>1</v>
      </c>
      <c r="U36" s="23">
        <f t="shared" si="7"/>
        <v>0</v>
      </c>
      <c r="V36" s="28">
        <f t="shared" si="11"/>
        <v>0</v>
      </c>
      <c r="W36" s="44"/>
    </row>
    <row r="37" spans="1:23" s="30" customFormat="1" x14ac:dyDescent="0.25">
      <c r="A37" s="23">
        <v>29</v>
      </c>
      <c r="B37" s="24" t="s">
        <v>46</v>
      </c>
      <c r="C37" s="23">
        <v>0</v>
      </c>
      <c r="D37" s="23">
        <v>0</v>
      </c>
      <c r="E37" s="23">
        <v>0</v>
      </c>
      <c r="F37" s="25">
        <f t="shared" si="4"/>
        <v>0</v>
      </c>
      <c r="G37" s="26" t="str">
        <f t="shared" si="8"/>
        <v/>
      </c>
      <c r="H37" s="23">
        <v>0</v>
      </c>
      <c r="I37" s="23">
        <v>0</v>
      </c>
      <c r="J37" s="23">
        <v>0</v>
      </c>
      <c r="K37" s="27">
        <f t="shared" si="5"/>
        <v>0</v>
      </c>
      <c r="L37" s="26" t="str">
        <f t="shared" si="9"/>
        <v/>
      </c>
      <c r="M37" s="23">
        <v>3</v>
      </c>
      <c r="N37" s="23">
        <v>3</v>
      </c>
      <c r="O37" s="23">
        <v>3</v>
      </c>
      <c r="P37" s="23">
        <f t="shared" si="6"/>
        <v>0</v>
      </c>
      <c r="Q37" s="28">
        <f t="shared" si="10"/>
        <v>0</v>
      </c>
      <c r="R37" s="23">
        <v>3</v>
      </c>
      <c r="S37" s="23">
        <v>3</v>
      </c>
      <c r="T37" s="23">
        <v>3</v>
      </c>
      <c r="U37" s="23">
        <f t="shared" si="7"/>
        <v>0</v>
      </c>
      <c r="V37" s="28">
        <f t="shared" si="11"/>
        <v>0</v>
      </c>
      <c r="W37" s="44"/>
    </row>
    <row r="38" spans="1:23" s="30" customFormat="1" x14ac:dyDescent="0.25">
      <c r="A38" s="23">
        <v>30</v>
      </c>
      <c r="B38" s="24" t="s">
        <v>47</v>
      </c>
      <c r="C38" s="23">
        <v>0</v>
      </c>
      <c r="D38" s="23">
        <v>0</v>
      </c>
      <c r="E38" s="23">
        <v>0</v>
      </c>
      <c r="F38" s="25">
        <f t="shared" si="4"/>
        <v>0</v>
      </c>
      <c r="G38" s="26" t="str">
        <f t="shared" si="8"/>
        <v/>
      </c>
      <c r="H38" s="23">
        <v>0</v>
      </c>
      <c r="I38" s="23">
        <v>0</v>
      </c>
      <c r="J38" s="23">
        <v>0</v>
      </c>
      <c r="K38" s="27">
        <f t="shared" si="5"/>
        <v>0</v>
      </c>
      <c r="L38" s="26" t="str">
        <f t="shared" si="9"/>
        <v/>
      </c>
      <c r="M38" s="23">
        <v>1</v>
      </c>
      <c r="N38" s="23">
        <v>1</v>
      </c>
      <c r="O38" s="23">
        <v>1</v>
      </c>
      <c r="P38" s="23">
        <f t="shared" si="6"/>
        <v>0</v>
      </c>
      <c r="Q38" s="28">
        <f t="shared" si="10"/>
        <v>0</v>
      </c>
      <c r="R38" s="23">
        <v>1</v>
      </c>
      <c r="S38" s="23">
        <v>1</v>
      </c>
      <c r="T38" s="23">
        <v>1</v>
      </c>
      <c r="U38" s="23">
        <f t="shared" si="7"/>
        <v>0</v>
      </c>
      <c r="V38" s="28">
        <f t="shared" si="11"/>
        <v>0</v>
      </c>
      <c r="W38" s="44"/>
    </row>
    <row r="39" spans="1:23" s="30" customFormat="1" x14ac:dyDescent="0.25">
      <c r="A39" s="23">
        <v>31</v>
      </c>
      <c r="B39" s="24" t="s">
        <v>48</v>
      </c>
      <c r="C39" s="23">
        <v>0</v>
      </c>
      <c r="D39" s="23">
        <v>0</v>
      </c>
      <c r="E39" s="23">
        <v>0</v>
      </c>
      <c r="F39" s="25">
        <f t="shared" si="4"/>
        <v>0</v>
      </c>
      <c r="G39" s="26" t="str">
        <f t="shared" si="8"/>
        <v/>
      </c>
      <c r="H39" s="23">
        <v>1</v>
      </c>
      <c r="I39" s="23">
        <v>1</v>
      </c>
      <c r="J39" s="23">
        <v>0</v>
      </c>
      <c r="K39" s="27">
        <f t="shared" si="5"/>
        <v>-1</v>
      </c>
      <c r="L39" s="26">
        <f t="shared" si="9"/>
        <v>-100</v>
      </c>
      <c r="M39" s="23">
        <v>7</v>
      </c>
      <c r="N39" s="23">
        <v>7</v>
      </c>
      <c r="O39" s="23">
        <v>7</v>
      </c>
      <c r="P39" s="23">
        <f t="shared" si="6"/>
        <v>0</v>
      </c>
      <c r="Q39" s="28">
        <f t="shared" si="10"/>
        <v>0</v>
      </c>
      <c r="R39" s="23">
        <v>8</v>
      </c>
      <c r="S39" s="23">
        <v>8</v>
      </c>
      <c r="T39" s="23">
        <v>7</v>
      </c>
      <c r="U39" s="23">
        <f t="shared" si="7"/>
        <v>-1</v>
      </c>
      <c r="V39" s="28">
        <f t="shared" si="11"/>
        <v>-12.5</v>
      </c>
      <c r="W39" s="44"/>
    </row>
    <row r="40" spans="1:23" s="9" customFormat="1" ht="12.75" x14ac:dyDescent="0.25">
      <c r="A40" s="31" t="s">
        <v>49</v>
      </c>
      <c r="B40" s="32"/>
      <c r="C40" s="33">
        <f>SUM(C21:C39)</f>
        <v>134</v>
      </c>
      <c r="D40" s="33">
        <f>SUM(D21:D39)</f>
        <v>126</v>
      </c>
      <c r="E40" s="33">
        <f>SUM(E21:E39)</f>
        <v>136</v>
      </c>
      <c r="F40" s="34">
        <f t="shared" si="4"/>
        <v>2</v>
      </c>
      <c r="G40" s="35">
        <f t="shared" si="8"/>
        <v>1.4925373134328357</v>
      </c>
      <c r="H40" s="33">
        <f>SUM(H21:H39)</f>
        <v>265</v>
      </c>
      <c r="I40" s="33">
        <f>SUM(I21:I39)</f>
        <v>261</v>
      </c>
      <c r="J40" s="33">
        <f>SUM(J21:J39)</f>
        <v>267</v>
      </c>
      <c r="K40" s="36">
        <f t="shared" si="5"/>
        <v>2</v>
      </c>
      <c r="L40" s="35">
        <f t="shared" si="9"/>
        <v>0.75471698113207553</v>
      </c>
      <c r="M40" s="33">
        <f>SUM(M21:M39)</f>
        <v>406</v>
      </c>
      <c r="N40" s="33">
        <f>SUM(N21:N39)</f>
        <v>384</v>
      </c>
      <c r="O40" s="33">
        <f>SUM(O21:O39)</f>
        <v>401</v>
      </c>
      <c r="P40" s="33">
        <f t="shared" si="6"/>
        <v>-5</v>
      </c>
      <c r="Q40" s="37">
        <f t="shared" si="10"/>
        <v>-1.2315270935960592</v>
      </c>
      <c r="R40" s="33">
        <f>SUM(R21:R39)</f>
        <v>805</v>
      </c>
      <c r="S40" s="33">
        <f>SUM(S21:S39)</f>
        <v>771</v>
      </c>
      <c r="T40" s="33">
        <f>SUM(T21:T39)</f>
        <v>804</v>
      </c>
      <c r="U40" s="33">
        <f t="shared" si="7"/>
        <v>-1</v>
      </c>
      <c r="V40" s="37">
        <f t="shared" si="11"/>
        <v>-0.12422360248447205</v>
      </c>
      <c r="W40" s="45"/>
    </row>
    <row r="41" spans="1:23" s="30" customFormat="1" x14ac:dyDescent="0.25">
      <c r="A41" s="23">
        <v>32</v>
      </c>
      <c r="B41" s="24" t="s">
        <v>50</v>
      </c>
      <c r="C41" s="23">
        <v>167</v>
      </c>
      <c r="D41" s="23">
        <v>122</v>
      </c>
      <c r="E41" s="23">
        <v>171</v>
      </c>
      <c r="F41" s="25">
        <f t="shared" si="4"/>
        <v>4</v>
      </c>
      <c r="G41" s="26">
        <f t="shared" si="8"/>
        <v>2.3952095808383236</v>
      </c>
      <c r="H41" s="23">
        <v>43</v>
      </c>
      <c r="I41" s="23">
        <v>31</v>
      </c>
      <c r="J41" s="23">
        <v>43</v>
      </c>
      <c r="K41" s="27">
        <f t="shared" si="5"/>
        <v>0</v>
      </c>
      <c r="L41" s="26">
        <f t="shared" si="9"/>
        <v>0</v>
      </c>
      <c r="M41" s="23">
        <v>37</v>
      </c>
      <c r="N41" s="23">
        <v>29</v>
      </c>
      <c r="O41" s="23">
        <v>37</v>
      </c>
      <c r="P41" s="23">
        <f t="shared" si="6"/>
        <v>0</v>
      </c>
      <c r="Q41" s="28">
        <f t="shared" si="10"/>
        <v>0</v>
      </c>
      <c r="R41" s="23">
        <v>247</v>
      </c>
      <c r="S41" s="23">
        <v>182</v>
      </c>
      <c r="T41" s="23">
        <v>251</v>
      </c>
      <c r="U41" s="23">
        <f t="shared" si="7"/>
        <v>4</v>
      </c>
      <c r="V41" s="28">
        <f t="shared" si="11"/>
        <v>1.6194331983805668</v>
      </c>
      <c r="W41" s="44"/>
    </row>
    <row r="42" spans="1:23" s="9" customFormat="1" ht="12.75" x14ac:dyDescent="0.25">
      <c r="A42" s="31" t="s">
        <v>51</v>
      </c>
      <c r="B42" s="32"/>
      <c r="C42" s="33">
        <f>SUM(C41:C41)</f>
        <v>167</v>
      </c>
      <c r="D42" s="33">
        <f>SUM(D41:D41)</f>
        <v>122</v>
      </c>
      <c r="E42" s="33">
        <f>SUM(E41:E41)</f>
        <v>171</v>
      </c>
      <c r="F42" s="34">
        <f t="shared" si="4"/>
        <v>4</v>
      </c>
      <c r="G42" s="35">
        <f t="shared" si="8"/>
        <v>2.3952095808383236</v>
      </c>
      <c r="H42" s="33">
        <f>SUM(H41:H41)</f>
        <v>43</v>
      </c>
      <c r="I42" s="33">
        <f>SUM(I41:I41)</f>
        <v>31</v>
      </c>
      <c r="J42" s="33">
        <f>SUM(J41:J41)</f>
        <v>43</v>
      </c>
      <c r="K42" s="36">
        <f t="shared" si="5"/>
        <v>0</v>
      </c>
      <c r="L42" s="35">
        <f t="shared" si="9"/>
        <v>0</v>
      </c>
      <c r="M42" s="33">
        <f>SUM(M41:M41)</f>
        <v>37</v>
      </c>
      <c r="N42" s="33">
        <f>SUM(N41:N41)</f>
        <v>29</v>
      </c>
      <c r="O42" s="33">
        <f>SUM(O41:O41)</f>
        <v>37</v>
      </c>
      <c r="P42" s="33">
        <f t="shared" si="6"/>
        <v>0</v>
      </c>
      <c r="Q42" s="37">
        <f t="shared" si="10"/>
        <v>0</v>
      </c>
      <c r="R42" s="33">
        <f>SUM(R41:R41)</f>
        <v>247</v>
      </c>
      <c r="S42" s="33">
        <f>SUM(S41:S41)</f>
        <v>182</v>
      </c>
      <c r="T42" s="33">
        <f>SUM(T41:T41)</f>
        <v>251</v>
      </c>
      <c r="U42" s="33">
        <f t="shared" si="7"/>
        <v>4</v>
      </c>
      <c r="V42" s="37">
        <f t="shared" si="11"/>
        <v>1.6194331983805668</v>
      </c>
      <c r="W42" s="45"/>
    </row>
    <row r="43" spans="1:23" s="30" customFormat="1" x14ac:dyDescent="0.25">
      <c r="A43" s="23">
        <v>33</v>
      </c>
      <c r="B43" s="24" t="s">
        <v>52</v>
      </c>
      <c r="C43" s="23">
        <v>20</v>
      </c>
      <c r="D43" s="23">
        <v>11</v>
      </c>
      <c r="E43" s="23">
        <v>28</v>
      </c>
      <c r="F43" s="25">
        <f t="shared" si="4"/>
        <v>8</v>
      </c>
      <c r="G43" s="26">
        <f t="shared" si="8"/>
        <v>40</v>
      </c>
      <c r="H43" s="23">
        <v>8</v>
      </c>
      <c r="I43" s="23">
        <v>5</v>
      </c>
      <c r="J43" s="23">
        <v>10</v>
      </c>
      <c r="K43" s="27">
        <f t="shared" si="5"/>
        <v>2</v>
      </c>
      <c r="L43" s="26">
        <f t="shared" si="9"/>
        <v>25</v>
      </c>
      <c r="M43" s="23">
        <v>4</v>
      </c>
      <c r="N43" s="23">
        <v>1</v>
      </c>
      <c r="O43" s="23">
        <v>5</v>
      </c>
      <c r="P43" s="23">
        <f t="shared" si="6"/>
        <v>1</v>
      </c>
      <c r="Q43" s="28">
        <f t="shared" si="10"/>
        <v>25</v>
      </c>
      <c r="R43" s="23">
        <v>32</v>
      </c>
      <c r="S43" s="23">
        <v>17</v>
      </c>
      <c r="T43" s="23">
        <v>43</v>
      </c>
      <c r="U43" s="23">
        <f t="shared" si="7"/>
        <v>11</v>
      </c>
      <c r="V43" s="28">
        <f t="shared" si="11"/>
        <v>34.375</v>
      </c>
      <c r="W43" s="44"/>
    </row>
    <row r="44" spans="1:23" s="9" customFormat="1" ht="12.75" x14ac:dyDescent="0.25">
      <c r="A44" s="31" t="s">
        <v>53</v>
      </c>
      <c r="B44" s="32"/>
      <c r="C44" s="33">
        <f>SUM(C43:C43)</f>
        <v>20</v>
      </c>
      <c r="D44" s="33">
        <f>SUM(D43:D43)</f>
        <v>11</v>
      </c>
      <c r="E44" s="33">
        <f>SUM(E43:E43)</f>
        <v>28</v>
      </c>
      <c r="F44" s="34">
        <f t="shared" si="4"/>
        <v>8</v>
      </c>
      <c r="G44" s="35">
        <f t="shared" si="8"/>
        <v>40</v>
      </c>
      <c r="H44" s="33">
        <f>SUM(H43:H43)</f>
        <v>8</v>
      </c>
      <c r="I44" s="33">
        <f>SUM(I43:I43)</f>
        <v>5</v>
      </c>
      <c r="J44" s="33">
        <f>SUM(J43:J43)</f>
        <v>10</v>
      </c>
      <c r="K44" s="36">
        <f t="shared" si="5"/>
        <v>2</v>
      </c>
      <c r="L44" s="35">
        <f t="shared" si="9"/>
        <v>25</v>
      </c>
      <c r="M44" s="33">
        <f>SUM(M43:M43)</f>
        <v>4</v>
      </c>
      <c r="N44" s="33">
        <f>SUM(N43:N43)</f>
        <v>1</v>
      </c>
      <c r="O44" s="33">
        <f>SUM(O43:O43)</f>
        <v>5</v>
      </c>
      <c r="P44" s="33">
        <f t="shared" si="6"/>
        <v>1</v>
      </c>
      <c r="Q44" s="37">
        <f t="shared" si="10"/>
        <v>25</v>
      </c>
      <c r="R44" s="33">
        <f>SUM(R43:R43)</f>
        <v>32</v>
      </c>
      <c r="S44" s="33">
        <f>SUM(S43:S43)</f>
        <v>17</v>
      </c>
      <c r="T44" s="33">
        <f>SUM(T43:T43)</f>
        <v>43</v>
      </c>
      <c r="U44" s="33">
        <f t="shared" si="7"/>
        <v>11</v>
      </c>
      <c r="V44" s="37">
        <f t="shared" si="11"/>
        <v>34.375</v>
      </c>
      <c r="W44" s="45"/>
    </row>
    <row r="45" spans="1:23" s="30" customFormat="1" x14ac:dyDescent="0.25">
      <c r="A45" s="23">
        <v>34</v>
      </c>
      <c r="B45" s="24" t="s">
        <v>54</v>
      </c>
      <c r="C45" s="23">
        <v>0</v>
      </c>
      <c r="D45" s="23">
        <v>0</v>
      </c>
      <c r="E45" s="23">
        <v>0</v>
      </c>
      <c r="F45" s="25">
        <f t="shared" si="4"/>
        <v>0</v>
      </c>
      <c r="G45" s="26" t="str">
        <f t="shared" si="8"/>
        <v/>
      </c>
      <c r="H45" s="23">
        <v>0</v>
      </c>
      <c r="I45" s="23">
        <v>0</v>
      </c>
      <c r="J45" s="23">
        <v>0</v>
      </c>
      <c r="K45" s="27">
        <f t="shared" si="5"/>
        <v>0</v>
      </c>
      <c r="L45" s="26" t="str">
        <f t="shared" si="9"/>
        <v/>
      </c>
      <c r="M45" s="23">
        <v>5</v>
      </c>
      <c r="N45" s="23">
        <v>5</v>
      </c>
      <c r="O45" s="23">
        <v>5</v>
      </c>
      <c r="P45" s="23">
        <f t="shared" si="6"/>
        <v>0</v>
      </c>
      <c r="Q45" s="28">
        <f t="shared" si="10"/>
        <v>0</v>
      </c>
      <c r="R45" s="23">
        <v>5</v>
      </c>
      <c r="S45" s="23">
        <v>5</v>
      </c>
      <c r="T45" s="23">
        <v>5</v>
      </c>
      <c r="U45" s="23">
        <f t="shared" si="7"/>
        <v>0</v>
      </c>
      <c r="V45" s="28">
        <f t="shared" si="11"/>
        <v>0</v>
      </c>
      <c r="W45" s="44"/>
    </row>
    <row r="46" spans="1:23" s="30" customFormat="1" x14ac:dyDescent="0.25">
      <c r="A46" s="23">
        <v>35</v>
      </c>
      <c r="B46" s="24" t="s">
        <v>55</v>
      </c>
      <c r="C46" s="23">
        <v>0</v>
      </c>
      <c r="D46" s="23">
        <v>0</v>
      </c>
      <c r="E46" s="23">
        <v>0</v>
      </c>
      <c r="F46" s="25">
        <f t="shared" si="4"/>
        <v>0</v>
      </c>
      <c r="G46" s="26" t="str">
        <f t="shared" si="8"/>
        <v/>
      </c>
      <c r="H46" s="23">
        <v>1</v>
      </c>
      <c r="I46" s="23">
        <v>1</v>
      </c>
      <c r="J46" s="23">
        <v>1</v>
      </c>
      <c r="K46" s="27">
        <f t="shared" si="5"/>
        <v>0</v>
      </c>
      <c r="L46" s="26">
        <f t="shared" si="9"/>
        <v>0</v>
      </c>
      <c r="M46" s="23">
        <v>6</v>
      </c>
      <c r="N46" s="23">
        <v>6</v>
      </c>
      <c r="O46" s="23">
        <v>6</v>
      </c>
      <c r="P46" s="23">
        <f t="shared" si="6"/>
        <v>0</v>
      </c>
      <c r="Q46" s="28">
        <f t="shared" si="10"/>
        <v>0</v>
      </c>
      <c r="R46" s="23">
        <v>7</v>
      </c>
      <c r="S46" s="23">
        <v>7</v>
      </c>
      <c r="T46" s="23">
        <v>7</v>
      </c>
      <c r="U46" s="23">
        <f t="shared" si="7"/>
        <v>0</v>
      </c>
      <c r="V46" s="28">
        <f t="shared" si="11"/>
        <v>0</v>
      </c>
      <c r="W46" s="44"/>
    </row>
    <row r="47" spans="1:23" s="30" customFormat="1" x14ac:dyDescent="0.25">
      <c r="A47" s="23">
        <v>36</v>
      </c>
      <c r="B47" s="24" t="s">
        <v>56</v>
      </c>
      <c r="C47" s="23">
        <v>3</v>
      </c>
      <c r="D47" s="23">
        <v>3</v>
      </c>
      <c r="E47" s="23">
        <v>3</v>
      </c>
      <c r="F47" s="25">
        <f t="shared" si="4"/>
        <v>0</v>
      </c>
      <c r="G47" s="26">
        <f t="shared" si="8"/>
        <v>0</v>
      </c>
      <c r="H47" s="23">
        <v>15</v>
      </c>
      <c r="I47" s="23">
        <v>14</v>
      </c>
      <c r="J47" s="23">
        <v>15</v>
      </c>
      <c r="K47" s="27">
        <f t="shared" si="5"/>
        <v>0</v>
      </c>
      <c r="L47" s="26">
        <f t="shared" si="9"/>
        <v>0</v>
      </c>
      <c r="M47" s="23">
        <v>9</v>
      </c>
      <c r="N47" s="23">
        <v>9</v>
      </c>
      <c r="O47" s="23">
        <v>9</v>
      </c>
      <c r="P47" s="23">
        <f t="shared" si="6"/>
        <v>0</v>
      </c>
      <c r="Q47" s="28">
        <f t="shared" si="10"/>
        <v>0</v>
      </c>
      <c r="R47" s="23">
        <v>27</v>
      </c>
      <c r="S47" s="23">
        <v>26</v>
      </c>
      <c r="T47" s="23">
        <v>27</v>
      </c>
      <c r="U47" s="23">
        <f t="shared" si="7"/>
        <v>0</v>
      </c>
      <c r="V47" s="28">
        <f t="shared" si="11"/>
        <v>0</v>
      </c>
      <c r="W47" s="44"/>
    </row>
    <row r="48" spans="1:23" s="30" customFormat="1" x14ac:dyDescent="0.25">
      <c r="A48" s="23">
        <v>37</v>
      </c>
      <c r="B48" s="24" t="s">
        <v>57</v>
      </c>
      <c r="C48" s="23">
        <v>0</v>
      </c>
      <c r="D48" s="23">
        <v>0</v>
      </c>
      <c r="E48" s="23">
        <v>0</v>
      </c>
      <c r="F48" s="25">
        <f t="shared" si="4"/>
        <v>0</v>
      </c>
      <c r="G48" s="26" t="str">
        <f t="shared" si="8"/>
        <v/>
      </c>
      <c r="H48" s="23">
        <v>0</v>
      </c>
      <c r="I48" s="23">
        <v>0</v>
      </c>
      <c r="J48" s="23">
        <v>0</v>
      </c>
      <c r="K48" s="27">
        <f t="shared" si="5"/>
        <v>0</v>
      </c>
      <c r="L48" s="26" t="str">
        <f t="shared" si="9"/>
        <v/>
      </c>
      <c r="M48" s="23">
        <v>0</v>
      </c>
      <c r="N48" s="23">
        <v>0</v>
      </c>
      <c r="O48" s="23">
        <v>0</v>
      </c>
      <c r="P48" s="23">
        <f t="shared" si="6"/>
        <v>0</v>
      </c>
      <c r="Q48" s="28" t="str">
        <f t="shared" si="10"/>
        <v/>
      </c>
      <c r="R48" s="23">
        <v>0</v>
      </c>
      <c r="S48" s="23">
        <v>0</v>
      </c>
      <c r="T48" s="23">
        <v>0</v>
      </c>
      <c r="U48" s="23">
        <f t="shared" si="7"/>
        <v>0</v>
      </c>
      <c r="V48" s="28" t="str">
        <f t="shared" si="11"/>
        <v/>
      </c>
      <c r="W48" s="44"/>
    </row>
    <row r="49" spans="1:23" s="30" customFormat="1" x14ac:dyDescent="0.25">
      <c r="A49" s="23">
        <v>38</v>
      </c>
      <c r="B49" s="24" t="s">
        <v>58</v>
      </c>
      <c r="C49" s="23">
        <v>0</v>
      </c>
      <c r="D49" s="23">
        <v>0</v>
      </c>
      <c r="E49" s="23">
        <v>0</v>
      </c>
      <c r="F49" s="25">
        <f t="shared" si="4"/>
        <v>0</v>
      </c>
      <c r="G49" s="26" t="str">
        <f t="shared" si="8"/>
        <v/>
      </c>
      <c r="H49" s="23">
        <v>0</v>
      </c>
      <c r="I49" s="23">
        <v>0</v>
      </c>
      <c r="J49" s="23">
        <v>0</v>
      </c>
      <c r="K49" s="27">
        <f t="shared" si="5"/>
        <v>0</v>
      </c>
      <c r="L49" s="26" t="str">
        <f t="shared" si="9"/>
        <v/>
      </c>
      <c r="M49" s="23">
        <v>0</v>
      </c>
      <c r="N49" s="23">
        <v>0</v>
      </c>
      <c r="O49" s="23">
        <v>0</v>
      </c>
      <c r="P49" s="23">
        <f t="shared" si="6"/>
        <v>0</v>
      </c>
      <c r="Q49" s="28" t="str">
        <f t="shared" si="10"/>
        <v/>
      </c>
      <c r="R49" s="23">
        <v>0</v>
      </c>
      <c r="S49" s="23">
        <v>0</v>
      </c>
      <c r="T49" s="23">
        <v>0</v>
      </c>
      <c r="U49" s="23">
        <f t="shared" si="7"/>
        <v>0</v>
      </c>
      <c r="V49" s="28" t="str">
        <f t="shared" si="11"/>
        <v/>
      </c>
      <c r="W49" s="44"/>
    </row>
    <row r="50" spans="1:23" s="30" customFormat="1" x14ac:dyDescent="0.25">
      <c r="A50" s="23">
        <v>39</v>
      </c>
      <c r="B50" s="24" t="s">
        <v>59</v>
      </c>
      <c r="C50" s="23">
        <v>0</v>
      </c>
      <c r="D50" s="23">
        <v>0</v>
      </c>
      <c r="E50" s="23">
        <v>0</v>
      </c>
      <c r="F50" s="25">
        <f t="shared" si="4"/>
        <v>0</v>
      </c>
      <c r="G50" s="26" t="str">
        <f t="shared" si="8"/>
        <v/>
      </c>
      <c r="H50" s="23">
        <v>0</v>
      </c>
      <c r="I50" s="23">
        <v>0</v>
      </c>
      <c r="J50" s="23">
        <v>0</v>
      </c>
      <c r="K50" s="27">
        <f t="shared" si="5"/>
        <v>0</v>
      </c>
      <c r="L50" s="26" t="str">
        <f t="shared" si="9"/>
        <v/>
      </c>
      <c r="M50" s="23">
        <v>4</v>
      </c>
      <c r="N50" s="23">
        <v>4</v>
      </c>
      <c r="O50" s="23">
        <v>4</v>
      </c>
      <c r="P50" s="23">
        <f t="shared" si="6"/>
        <v>0</v>
      </c>
      <c r="Q50" s="28">
        <f t="shared" si="10"/>
        <v>0</v>
      </c>
      <c r="R50" s="23">
        <v>4</v>
      </c>
      <c r="S50" s="23">
        <v>4</v>
      </c>
      <c r="T50" s="23">
        <v>4</v>
      </c>
      <c r="U50" s="23">
        <f t="shared" si="7"/>
        <v>0</v>
      </c>
      <c r="V50" s="28">
        <f t="shared" si="11"/>
        <v>0</v>
      </c>
      <c r="W50" s="44"/>
    </row>
    <row r="51" spans="1:23" s="30" customFormat="1" x14ac:dyDescent="0.25">
      <c r="A51" s="23">
        <v>40</v>
      </c>
      <c r="B51" s="24" t="s">
        <v>60</v>
      </c>
      <c r="C51" s="23">
        <v>0</v>
      </c>
      <c r="D51" s="23">
        <v>0</v>
      </c>
      <c r="E51" s="23">
        <v>0</v>
      </c>
      <c r="F51" s="25">
        <f t="shared" si="4"/>
        <v>0</v>
      </c>
      <c r="G51" s="26" t="str">
        <f t="shared" si="8"/>
        <v/>
      </c>
      <c r="H51" s="23">
        <v>0</v>
      </c>
      <c r="I51" s="23">
        <v>0</v>
      </c>
      <c r="J51" s="23">
        <v>0</v>
      </c>
      <c r="K51" s="27">
        <f t="shared" si="5"/>
        <v>0</v>
      </c>
      <c r="L51" s="26" t="str">
        <f t="shared" si="9"/>
        <v/>
      </c>
      <c r="M51" s="23">
        <v>4</v>
      </c>
      <c r="N51" s="23">
        <v>4</v>
      </c>
      <c r="O51" s="23">
        <v>4</v>
      </c>
      <c r="P51" s="23">
        <f t="shared" si="6"/>
        <v>0</v>
      </c>
      <c r="Q51" s="28">
        <f t="shared" si="10"/>
        <v>0</v>
      </c>
      <c r="R51" s="23">
        <v>4</v>
      </c>
      <c r="S51" s="23">
        <v>4</v>
      </c>
      <c r="T51" s="23">
        <v>4</v>
      </c>
      <c r="U51" s="23">
        <f t="shared" si="7"/>
        <v>0</v>
      </c>
      <c r="V51" s="28">
        <f t="shared" si="11"/>
        <v>0</v>
      </c>
      <c r="W51" s="44"/>
    </row>
    <row r="52" spans="1:23" s="9" customFormat="1" ht="12.75" x14ac:dyDescent="0.25">
      <c r="A52" s="31" t="s">
        <v>61</v>
      </c>
      <c r="B52" s="32"/>
      <c r="C52" s="33">
        <f>SUM(C45:C51)</f>
        <v>3</v>
      </c>
      <c r="D52" s="33">
        <f>SUM(D45:D51)</f>
        <v>3</v>
      </c>
      <c r="E52" s="33">
        <f>SUM(E45:E51)</f>
        <v>3</v>
      </c>
      <c r="F52" s="34">
        <f t="shared" si="4"/>
        <v>0</v>
      </c>
      <c r="G52" s="35">
        <f t="shared" si="8"/>
        <v>0</v>
      </c>
      <c r="H52" s="33">
        <f>SUM(H45:H51)</f>
        <v>16</v>
      </c>
      <c r="I52" s="33">
        <f>SUM(I45:I51)</f>
        <v>15</v>
      </c>
      <c r="J52" s="33">
        <f>SUM(J45:J51)</f>
        <v>16</v>
      </c>
      <c r="K52" s="36">
        <f t="shared" si="5"/>
        <v>0</v>
      </c>
      <c r="L52" s="35">
        <f t="shared" si="9"/>
        <v>0</v>
      </c>
      <c r="M52" s="33">
        <f>SUM(M45:M51)</f>
        <v>28</v>
      </c>
      <c r="N52" s="33">
        <f>SUM(N45:N51)</f>
        <v>28</v>
      </c>
      <c r="O52" s="33">
        <f>SUM(O45:O51)</f>
        <v>28</v>
      </c>
      <c r="P52" s="33">
        <f t="shared" si="6"/>
        <v>0</v>
      </c>
      <c r="Q52" s="37">
        <f t="shared" si="10"/>
        <v>0</v>
      </c>
      <c r="R52" s="33">
        <f>SUM(R45:R51)</f>
        <v>47</v>
      </c>
      <c r="S52" s="33">
        <f>SUM(S45:S51)</f>
        <v>46</v>
      </c>
      <c r="T52" s="33">
        <f>SUM(T45:T51)</f>
        <v>47</v>
      </c>
      <c r="U52" s="33">
        <f t="shared" si="7"/>
        <v>0</v>
      </c>
      <c r="V52" s="37">
        <f t="shared" si="11"/>
        <v>0</v>
      </c>
      <c r="W52" s="45"/>
    </row>
    <row r="53" spans="1:23" s="30" customFormat="1" x14ac:dyDescent="0.25">
      <c r="A53" s="23">
        <v>41</v>
      </c>
      <c r="B53" s="24" t="s">
        <v>62</v>
      </c>
      <c r="C53" s="23">
        <v>0</v>
      </c>
      <c r="D53" s="23">
        <v>0</v>
      </c>
      <c r="E53" s="23">
        <v>0</v>
      </c>
      <c r="F53" s="25">
        <f t="shared" si="4"/>
        <v>0</v>
      </c>
      <c r="G53" s="26" t="str">
        <f t="shared" si="8"/>
        <v/>
      </c>
      <c r="H53" s="23">
        <v>0</v>
      </c>
      <c r="I53" s="23">
        <v>0</v>
      </c>
      <c r="J53" s="23">
        <v>0</v>
      </c>
      <c r="K53" s="27">
        <f t="shared" si="5"/>
        <v>0</v>
      </c>
      <c r="L53" s="26" t="str">
        <f t="shared" si="9"/>
        <v/>
      </c>
      <c r="M53" s="23">
        <v>0</v>
      </c>
      <c r="N53" s="23">
        <v>0</v>
      </c>
      <c r="O53" s="23">
        <v>0</v>
      </c>
      <c r="P53" s="23">
        <f t="shared" si="6"/>
        <v>0</v>
      </c>
      <c r="Q53" s="28" t="str">
        <f t="shared" si="10"/>
        <v/>
      </c>
      <c r="R53" s="23">
        <v>0</v>
      </c>
      <c r="S53" s="23">
        <v>0</v>
      </c>
      <c r="T53" s="23">
        <v>0</v>
      </c>
      <c r="U53" s="23">
        <f t="shared" si="7"/>
        <v>0</v>
      </c>
      <c r="V53" s="28" t="str">
        <f t="shared" si="11"/>
        <v/>
      </c>
      <c r="W53" s="44"/>
    </row>
    <row r="54" spans="1:23" s="30" customFormat="1" x14ac:dyDescent="0.25">
      <c r="A54" s="23">
        <v>42</v>
      </c>
      <c r="B54" s="24" t="s">
        <v>63</v>
      </c>
      <c r="C54" s="23">
        <v>0</v>
      </c>
      <c r="D54" s="23">
        <v>0</v>
      </c>
      <c r="E54" s="23">
        <v>0</v>
      </c>
      <c r="F54" s="25">
        <f t="shared" si="4"/>
        <v>0</v>
      </c>
      <c r="G54" s="26" t="str">
        <f t="shared" si="8"/>
        <v/>
      </c>
      <c r="H54" s="23">
        <v>0</v>
      </c>
      <c r="I54" s="23">
        <v>0</v>
      </c>
      <c r="J54" s="23">
        <v>0</v>
      </c>
      <c r="K54" s="27">
        <f t="shared" si="5"/>
        <v>0</v>
      </c>
      <c r="L54" s="26" t="str">
        <f t="shared" si="9"/>
        <v/>
      </c>
      <c r="M54" s="23">
        <v>0</v>
      </c>
      <c r="N54" s="23">
        <v>0</v>
      </c>
      <c r="O54" s="23">
        <v>0</v>
      </c>
      <c r="P54" s="23">
        <f t="shared" si="6"/>
        <v>0</v>
      </c>
      <c r="Q54" s="28" t="str">
        <f t="shared" si="10"/>
        <v/>
      </c>
      <c r="R54" s="23">
        <v>0</v>
      </c>
      <c r="S54" s="23">
        <v>0</v>
      </c>
      <c r="T54" s="23">
        <v>0</v>
      </c>
      <c r="U54" s="23">
        <f t="shared" si="7"/>
        <v>0</v>
      </c>
      <c r="V54" s="28" t="str">
        <f t="shared" si="11"/>
        <v/>
      </c>
      <c r="W54" s="44"/>
    </row>
    <row r="55" spans="1:23" s="30" customFormat="1" x14ac:dyDescent="0.25">
      <c r="A55" s="23">
        <v>43</v>
      </c>
      <c r="B55" s="24" t="s">
        <v>64</v>
      </c>
      <c r="C55" s="23">
        <v>0</v>
      </c>
      <c r="D55" s="23">
        <v>0</v>
      </c>
      <c r="E55" s="23">
        <v>0</v>
      </c>
      <c r="F55" s="25">
        <f t="shared" si="4"/>
        <v>0</v>
      </c>
      <c r="G55" s="26" t="str">
        <f t="shared" si="8"/>
        <v/>
      </c>
      <c r="H55" s="23">
        <v>0</v>
      </c>
      <c r="I55" s="23">
        <v>0</v>
      </c>
      <c r="J55" s="23">
        <v>0</v>
      </c>
      <c r="K55" s="27">
        <f t="shared" si="5"/>
        <v>0</v>
      </c>
      <c r="L55" s="26" t="str">
        <f t="shared" si="9"/>
        <v/>
      </c>
      <c r="M55" s="23">
        <v>0</v>
      </c>
      <c r="N55" s="23">
        <v>0</v>
      </c>
      <c r="O55" s="23">
        <v>0</v>
      </c>
      <c r="P55" s="23">
        <f t="shared" si="6"/>
        <v>0</v>
      </c>
      <c r="Q55" s="28" t="str">
        <f t="shared" si="10"/>
        <v/>
      </c>
      <c r="R55" s="23">
        <v>0</v>
      </c>
      <c r="S55" s="23">
        <v>0</v>
      </c>
      <c r="T55" s="23">
        <v>0</v>
      </c>
      <c r="U55" s="23">
        <f t="shared" si="7"/>
        <v>0</v>
      </c>
      <c r="V55" s="28" t="str">
        <f t="shared" si="11"/>
        <v/>
      </c>
    </row>
    <row r="56" spans="1:23" s="30" customFormat="1" x14ac:dyDescent="0.25">
      <c r="A56" s="23">
        <v>44</v>
      </c>
      <c r="B56" s="24" t="s">
        <v>65</v>
      </c>
      <c r="C56" s="23">
        <v>0</v>
      </c>
      <c r="D56" s="23">
        <v>0</v>
      </c>
      <c r="E56" s="23">
        <v>0</v>
      </c>
      <c r="F56" s="25">
        <f t="shared" si="4"/>
        <v>0</v>
      </c>
      <c r="G56" s="26" t="str">
        <f t="shared" si="8"/>
        <v/>
      </c>
      <c r="H56" s="23">
        <v>0</v>
      </c>
      <c r="I56" s="23">
        <v>0</v>
      </c>
      <c r="J56" s="23">
        <v>0</v>
      </c>
      <c r="K56" s="27">
        <f t="shared" si="5"/>
        <v>0</v>
      </c>
      <c r="L56" s="26" t="str">
        <f t="shared" si="9"/>
        <v/>
      </c>
      <c r="M56" s="23">
        <v>0</v>
      </c>
      <c r="N56" s="23">
        <v>0</v>
      </c>
      <c r="O56" s="23">
        <v>0</v>
      </c>
      <c r="P56" s="23">
        <f t="shared" si="6"/>
        <v>0</v>
      </c>
      <c r="Q56" s="28" t="str">
        <f t="shared" si="10"/>
        <v/>
      </c>
      <c r="R56" s="23">
        <v>0</v>
      </c>
      <c r="S56" s="23">
        <v>0</v>
      </c>
      <c r="T56" s="23">
        <v>0</v>
      </c>
      <c r="U56" s="23">
        <f t="shared" si="7"/>
        <v>0</v>
      </c>
      <c r="V56" s="28" t="str">
        <f t="shared" si="11"/>
        <v/>
      </c>
    </row>
    <row r="57" spans="1:23" s="30" customFormat="1" x14ac:dyDescent="0.25">
      <c r="A57" s="23">
        <v>45</v>
      </c>
      <c r="B57" s="24" t="s">
        <v>66</v>
      </c>
      <c r="C57" s="23">
        <v>0</v>
      </c>
      <c r="D57" s="23">
        <v>0</v>
      </c>
      <c r="E57" s="23">
        <v>0</v>
      </c>
      <c r="F57" s="25">
        <f t="shared" si="4"/>
        <v>0</v>
      </c>
      <c r="G57" s="26" t="str">
        <f t="shared" si="8"/>
        <v/>
      </c>
      <c r="H57" s="23">
        <v>0</v>
      </c>
      <c r="I57" s="23">
        <v>0</v>
      </c>
      <c r="J57" s="23">
        <v>0</v>
      </c>
      <c r="K57" s="27">
        <f t="shared" si="5"/>
        <v>0</v>
      </c>
      <c r="L57" s="26" t="str">
        <f t="shared" si="9"/>
        <v/>
      </c>
      <c r="M57" s="23">
        <v>0</v>
      </c>
      <c r="N57" s="23">
        <v>0</v>
      </c>
      <c r="O57" s="23">
        <v>0</v>
      </c>
      <c r="P57" s="23">
        <f t="shared" si="6"/>
        <v>0</v>
      </c>
      <c r="Q57" s="28" t="str">
        <f t="shared" si="10"/>
        <v/>
      </c>
      <c r="R57" s="23">
        <v>0</v>
      </c>
      <c r="S57" s="23">
        <v>0</v>
      </c>
      <c r="T57" s="23">
        <v>0</v>
      </c>
      <c r="U57" s="23">
        <f t="shared" si="7"/>
        <v>0</v>
      </c>
      <c r="V57" s="28" t="str">
        <f t="shared" si="11"/>
        <v/>
      </c>
    </row>
    <row r="58" spans="1:23" s="30" customFormat="1" x14ac:dyDescent="0.25">
      <c r="A58" s="23">
        <v>46</v>
      </c>
      <c r="B58" s="24" t="s">
        <v>67</v>
      </c>
      <c r="C58" s="23">
        <v>0</v>
      </c>
      <c r="D58" s="23">
        <v>0</v>
      </c>
      <c r="E58" s="23">
        <v>0</v>
      </c>
      <c r="F58" s="25">
        <f t="shared" si="4"/>
        <v>0</v>
      </c>
      <c r="G58" s="26" t="str">
        <f t="shared" si="8"/>
        <v/>
      </c>
      <c r="H58" s="23">
        <v>0</v>
      </c>
      <c r="I58" s="23">
        <v>0</v>
      </c>
      <c r="J58" s="23">
        <v>0</v>
      </c>
      <c r="K58" s="27">
        <f t="shared" si="5"/>
        <v>0</v>
      </c>
      <c r="L58" s="26" t="str">
        <f t="shared" si="9"/>
        <v/>
      </c>
      <c r="M58" s="23">
        <v>0</v>
      </c>
      <c r="N58" s="23">
        <v>0</v>
      </c>
      <c r="O58" s="23">
        <v>0</v>
      </c>
      <c r="P58" s="23">
        <f t="shared" si="6"/>
        <v>0</v>
      </c>
      <c r="Q58" s="28" t="str">
        <f t="shared" si="10"/>
        <v/>
      </c>
      <c r="R58" s="23">
        <v>0</v>
      </c>
      <c r="S58" s="23">
        <v>0</v>
      </c>
      <c r="T58" s="23">
        <v>0</v>
      </c>
      <c r="U58" s="23">
        <f t="shared" si="7"/>
        <v>0</v>
      </c>
      <c r="V58" s="28" t="str">
        <f t="shared" si="11"/>
        <v/>
      </c>
    </row>
    <row r="59" spans="1:23" s="9" customFormat="1" ht="12.75" x14ac:dyDescent="0.25">
      <c r="A59" s="31" t="s">
        <v>68</v>
      </c>
      <c r="B59" s="32"/>
      <c r="C59" s="33">
        <f>SUM(C53:C58)</f>
        <v>0</v>
      </c>
      <c r="D59" s="33">
        <f>SUM(D53:D58)</f>
        <v>0</v>
      </c>
      <c r="E59" s="33">
        <f>SUM(E53:E58)</f>
        <v>0</v>
      </c>
      <c r="F59" s="34">
        <f t="shared" si="4"/>
        <v>0</v>
      </c>
      <c r="G59" s="35" t="str">
        <f t="shared" si="8"/>
        <v/>
      </c>
      <c r="H59" s="33">
        <f>SUM(H53:H58)</f>
        <v>0</v>
      </c>
      <c r="I59" s="33">
        <f>SUM(I53:I58)</f>
        <v>0</v>
      </c>
      <c r="J59" s="33">
        <f>SUM(J53:J58)</f>
        <v>0</v>
      </c>
      <c r="K59" s="36">
        <f t="shared" si="5"/>
        <v>0</v>
      </c>
      <c r="L59" s="35" t="str">
        <f t="shared" si="9"/>
        <v/>
      </c>
      <c r="M59" s="33">
        <f>SUM(M53:M58)</f>
        <v>0</v>
      </c>
      <c r="N59" s="33">
        <f>SUM(N53:N58)</f>
        <v>0</v>
      </c>
      <c r="O59" s="33">
        <f>SUM(O53:O58)</f>
        <v>0</v>
      </c>
      <c r="P59" s="33">
        <f t="shared" si="6"/>
        <v>0</v>
      </c>
      <c r="Q59" s="37" t="str">
        <f t="shared" si="10"/>
        <v/>
      </c>
      <c r="R59" s="33">
        <f>SUM(R53:R58)</f>
        <v>0</v>
      </c>
      <c r="S59" s="33">
        <f>SUM(S53:S58)</f>
        <v>0</v>
      </c>
      <c r="T59" s="33">
        <f>SUM(T53:T58)</f>
        <v>0</v>
      </c>
      <c r="U59" s="33">
        <f t="shared" si="7"/>
        <v>0</v>
      </c>
      <c r="V59" s="37" t="str">
        <f t="shared" si="11"/>
        <v/>
      </c>
    </row>
    <row r="60" spans="1:23" s="9" customFormat="1" ht="12.75" x14ac:dyDescent="0.25">
      <c r="A60" s="31" t="s">
        <v>69</v>
      </c>
      <c r="B60" s="32"/>
      <c r="C60" s="33">
        <f>SUM(C20+C40+C42+C44+C52+C59)</f>
        <v>714</v>
      </c>
      <c r="D60" s="33">
        <f>SUM(D20+D40+D42+D44+D52+D59)</f>
        <v>650</v>
      </c>
      <c r="E60" s="33">
        <f>SUM(E20+E40+E42+E44+E52+E59)</f>
        <v>722</v>
      </c>
      <c r="F60" s="34">
        <f t="shared" si="4"/>
        <v>8</v>
      </c>
      <c r="G60" s="35">
        <f t="shared" si="8"/>
        <v>1.1204481792717087</v>
      </c>
      <c r="H60" s="33">
        <f>SUM(H20+H40+H42+H44+H52+H59)</f>
        <v>1066</v>
      </c>
      <c r="I60" s="33">
        <f>SUM(I20+I40+I42+I44+I52+I59)</f>
        <v>1057</v>
      </c>
      <c r="J60" s="33">
        <f>SUM(J20+J40+J42+J44+J52+J59)</f>
        <v>1061</v>
      </c>
      <c r="K60" s="36">
        <f t="shared" si="5"/>
        <v>-5</v>
      </c>
      <c r="L60" s="35">
        <f t="shared" si="9"/>
        <v>-0.46904315196998125</v>
      </c>
      <c r="M60" s="33">
        <f>SUM(M20+M40+M42+M44+M52+M59)</f>
        <v>1827</v>
      </c>
      <c r="N60" s="33">
        <f>SUM(N20+N40+N42+N44+N52+N59)</f>
        <v>1825</v>
      </c>
      <c r="O60" s="33">
        <f>SUM(O20+O40+O42+O44+O52+O59)</f>
        <v>1771</v>
      </c>
      <c r="P60" s="33">
        <f t="shared" si="6"/>
        <v>-56</v>
      </c>
      <c r="Q60" s="37">
        <f t="shared" si="10"/>
        <v>-3.0651340996168579</v>
      </c>
      <c r="R60" s="33">
        <f>SUM(R20+R40+R42+R44+R52+R59)</f>
        <v>3607</v>
      </c>
      <c r="S60" s="33">
        <f>SUM(S20+S40+S42+S44+S52+S59)</f>
        <v>3532</v>
      </c>
      <c r="T60" s="33">
        <f>SUM(T20+T40+T42+T44+T52+T59)</f>
        <v>3554</v>
      </c>
      <c r="U60" s="33">
        <f t="shared" si="7"/>
        <v>-53</v>
      </c>
      <c r="V60" s="37">
        <f t="shared" si="11"/>
        <v>-1.4693651233712226</v>
      </c>
    </row>
  </sheetData>
  <mergeCells count="23">
    <mergeCell ref="A60:B60"/>
    <mergeCell ref="A20:B20"/>
    <mergeCell ref="A40:B40"/>
    <mergeCell ref="A42:B42"/>
    <mergeCell ref="A44:B44"/>
    <mergeCell ref="A52:B52"/>
    <mergeCell ref="A59:B59"/>
    <mergeCell ref="R5:V5"/>
    <mergeCell ref="W5:W54"/>
    <mergeCell ref="F6:G6"/>
    <mergeCell ref="K6:L6"/>
    <mergeCell ref="P6:Q6"/>
    <mergeCell ref="U6:V6"/>
    <mergeCell ref="A1:B1"/>
    <mergeCell ref="C1:V1"/>
    <mergeCell ref="A2:V2"/>
    <mergeCell ref="A3:V3"/>
    <mergeCell ref="T4:V4"/>
    <mergeCell ref="A5:A6"/>
    <mergeCell ref="B5:B6"/>
    <mergeCell ref="C5:G5"/>
    <mergeCell ref="H5:L5"/>
    <mergeCell ref="M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40"/>
  <sheetViews>
    <sheetView workbookViewId="0">
      <selection sqref="A1:XFD1048576"/>
    </sheetView>
  </sheetViews>
  <sheetFormatPr defaultRowHeight="15" x14ac:dyDescent="0.25"/>
  <cols>
    <col min="1" max="1" width="8.42578125" style="50" customWidth="1"/>
    <col min="2" max="2" width="8.140625" style="50" customWidth="1"/>
    <col min="3" max="3" width="20" style="50" customWidth="1"/>
    <col min="4" max="4" width="18.42578125" style="50" customWidth="1"/>
    <col min="5" max="5" width="16.42578125" style="50" customWidth="1"/>
    <col min="6" max="6" width="20" style="50" customWidth="1"/>
    <col min="7" max="7" width="106.42578125" style="76" customWidth="1"/>
    <col min="8" max="8" width="24" style="50" bestFit="1" customWidth="1"/>
    <col min="9" max="9" width="45.42578125" style="50" bestFit="1" customWidth="1"/>
    <col min="10" max="10" width="36.5703125" style="76" bestFit="1" customWidth="1"/>
    <col min="11" max="11" width="23.140625" style="76" bestFit="1" customWidth="1"/>
    <col min="12" max="12" width="56.7109375" style="120" bestFit="1" customWidth="1"/>
    <col min="13" max="13" width="17.28515625" style="50" customWidth="1"/>
    <col min="14" max="1024" width="9.85546875" style="50" customWidth="1"/>
    <col min="1025" max="1025" width="10.28515625" customWidth="1"/>
  </cols>
  <sheetData>
    <row r="1" spans="1:13" ht="18" x14ac:dyDescent="0.25">
      <c r="A1" s="48" t="s">
        <v>73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8"/>
    </row>
    <row r="2" spans="1:13" ht="18" x14ac:dyDescent="0.25">
      <c r="A2" s="48" t="s">
        <v>74</v>
      </c>
      <c r="B2" s="48"/>
      <c r="C2" s="48"/>
      <c r="D2" s="48"/>
      <c r="E2" s="48"/>
      <c r="F2" s="48"/>
      <c r="G2" s="48"/>
      <c r="H2" s="48"/>
      <c r="I2" s="48"/>
      <c r="J2" s="49"/>
      <c r="K2" s="49"/>
      <c r="L2" s="49"/>
      <c r="M2" s="48"/>
    </row>
    <row r="3" spans="1:13" ht="18" x14ac:dyDescent="0.25">
      <c r="A3" s="51" t="s">
        <v>75</v>
      </c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  <c r="M3" s="51"/>
    </row>
    <row r="4" spans="1:13" ht="63" x14ac:dyDescent="0.25">
      <c r="A4" s="53" t="s">
        <v>76</v>
      </c>
      <c r="B4" s="54" t="s">
        <v>77</v>
      </c>
      <c r="C4" s="54" t="s">
        <v>78</v>
      </c>
      <c r="D4" s="54" t="s">
        <v>79</v>
      </c>
      <c r="E4" s="54" t="s">
        <v>80</v>
      </c>
      <c r="F4" s="54" t="s">
        <v>81</v>
      </c>
      <c r="G4" s="54" t="s">
        <v>82</v>
      </c>
      <c r="H4" s="54" t="s">
        <v>83</v>
      </c>
      <c r="I4" s="54" t="s">
        <v>84</v>
      </c>
      <c r="J4" s="55" t="s">
        <v>85</v>
      </c>
      <c r="K4" s="55" t="s">
        <v>86</v>
      </c>
      <c r="L4" s="56" t="s">
        <v>87</v>
      </c>
      <c r="M4" s="54" t="s">
        <v>88</v>
      </c>
    </row>
    <row r="5" spans="1:13" x14ac:dyDescent="0.25">
      <c r="A5" s="57" t="s">
        <v>89</v>
      </c>
      <c r="B5" s="58">
        <v>32301</v>
      </c>
      <c r="C5" s="59" t="s">
        <v>90</v>
      </c>
      <c r="D5" s="60" t="s">
        <v>91</v>
      </c>
      <c r="E5" s="61" t="s">
        <v>92</v>
      </c>
      <c r="F5" s="59" t="s">
        <v>93</v>
      </c>
      <c r="G5" s="62" t="s">
        <v>94</v>
      </c>
      <c r="H5" s="61" t="s">
        <v>89</v>
      </c>
      <c r="I5" s="63" t="s">
        <v>89</v>
      </c>
      <c r="J5" s="64" t="s">
        <v>95</v>
      </c>
      <c r="K5" s="59">
        <v>9826647431</v>
      </c>
      <c r="L5" s="59" t="s">
        <v>96</v>
      </c>
      <c r="M5" s="65"/>
    </row>
    <row r="6" spans="1:13" x14ac:dyDescent="0.25">
      <c r="A6" s="57" t="s">
        <v>89</v>
      </c>
      <c r="B6" s="59">
        <v>32701</v>
      </c>
      <c r="C6" s="59" t="s">
        <v>97</v>
      </c>
      <c r="D6" s="59" t="s">
        <v>98</v>
      </c>
      <c r="E6" s="61" t="s">
        <v>99</v>
      </c>
      <c r="F6" s="59" t="s">
        <v>93</v>
      </c>
      <c r="G6" s="58" t="s">
        <v>100</v>
      </c>
      <c r="H6" s="61" t="s">
        <v>89</v>
      </c>
      <c r="I6" s="63" t="s">
        <v>89</v>
      </c>
      <c r="J6" s="64" t="s">
        <v>101</v>
      </c>
      <c r="K6" s="59">
        <v>8966906516</v>
      </c>
      <c r="L6" s="63" t="s">
        <v>102</v>
      </c>
      <c r="M6" s="65"/>
    </row>
    <row r="7" spans="1:13" x14ac:dyDescent="0.25">
      <c r="A7" s="57" t="s">
        <v>89</v>
      </c>
      <c r="B7" s="66">
        <v>29401</v>
      </c>
      <c r="C7" s="59" t="s">
        <v>103</v>
      </c>
      <c r="D7" s="59" t="s">
        <v>91</v>
      </c>
      <c r="E7" s="61" t="s">
        <v>92</v>
      </c>
      <c r="F7" s="59" t="s">
        <v>93</v>
      </c>
      <c r="G7" s="58" t="s">
        <v>104</v>
      </c>
      <c r="H7" s="61" t="s">
        <v>89</v>
      </c>
      <c r="I7" s="63" t="s">
        <v>89</v>
      </c>
      <c r="J7" s="64" t="s">
        <v>105</v>
      </c>
      <c r="K7" s="59" t="s">
        <v>106</v>
      </c>
      <c r="L7" s="63" t="s">
        <v>107</v>
      </c>
      <c r="M7" s="65"/>
    </row>
    <row r="8" spans="1:13" ht="24" x14ac:dyDescent="0.25">
      <c r="A8" s="57" t="s">
        <v>89</v>
      </c>
      <c r="B8" s="58">
        <v>75401</v>
      </c>
      <c r="C8" s="59" t="s">
        <v>108</v>
      </c>
      <c r="D8" s="60" t="s">
        <v>109</v>
      </c>
      <c r="E8" s="61" t="s">
        <v>92</v>
      </c>
      <c r="F8" s="59" t="s">
        <v>93</v>
      </c>
      <c r="G8" s="58" t="s">
        <v>110</v>
      </c>
      <c r="H8" s="61" t="s">
        <v>89</v>
      </c>
      <c r="I8" s="63" t="s">
        <v>89</v>
      </c>
      <c r="J8" s="64" t="s">
        <v>111</v>
      </c>
      <c r="K8" s="59">
        <v>7691998666</v>
      </c>
      <c r="L8" s="67" t="s">
        <v>112</v>
      </c>
      <c r="M8" s="65"/>
    </row>
    <row r="9" spans="1:13" x14ac:dyDescent="0.25">
      <c r="A9" s="68" t="s">
        <v>89</v>
      </c>
      <c r="B9" s="69">
        <v>76301</v>
      </c>
      <c r="C9" s="70" t="s">
        <v>113</v>
      </c>
      <c r="D9" s="71" t="s">
        <v>91</v>
      </c>
      <c r="E9" s="61" t="s">
        <v>92</v>
      </c>
      <c r="F9" s="71" t="s">
        <v>93</v>
      </c>
      <c r="G9" s="72" t="s">
        <v>114</v>
      </c>
      <c r="H9" s="71" t="s">
        <v>89</v>
      </c>
      <c r="I9" s="71" t="s">
        <v>89</v>
      </c>
      <c r="J9" s="73" t="s">
        <v>115</v>
      </c>
      <c r="K9" s="71">
        <v>9425595254</v>
      </c>
      <c r="L9" s="72" t="s">
        <v>116</v>
      </c>
      <c r="M9" s="65"/>
    </row>
    <row r="10" spans="1:13" x14ac:dyDescent="0.25">
      <c r="A10" s="68" t="s">
        <v>89</v>
      </c>
      <c r="B10" s="69" t="s">
        <v>117</v>
      </c>
      <c r="C10" s="70" t="s">
        <v>118</v>
      </c>
      <c r="D10" s="71" t="s">
        <v>119</v>
      </c>
      <c r="E10" s="61" t="s">
        <v>92</v>
      </c>
      <c r="F10" s="71" t="s">
        <v>93</v>
      </c>
      <c r="G10" s="72" t="s">
        <v>120</v>
      </c>
      <c r="H10" s="71" t="s">
        <v>89</v>
      </c>
      <c r="I10" s="71" t="s">
        <v>89</v>
      </c>
      <c r="J10" s="73" t="s">
        <v>121</v>
      </c>
      <c r="K10" s="71">
        <v>7566958481</v>
      </c>
      <c r="L10" s="72" t="s">
        <v>122</v>
      </c>
      <c r="M10" s="65"/>
    </row>
    <row r="11" spans="1:13" x14ac:dyDescent="0.25">
      <c r="A11" s="68" t="s">
        <v>89</v>
      </c>
      <c r="B11" s="74">
        <v>76201</v>
      </c>
      <c r="C11" s="70" t="s">
        <v>123</v>
      </c>
      <c r="D11" s="71" t="s">
        <v>124</v>
      </c>
      <c r="E11" s="61" t="s">
        <v>92</v>
      </c>
      <c r="F11" s="71" t="s">
        <v>93</v>
      </c>
      <c r="G11" s="72" t="s">
        <v>125</v>
      </c>
      <c r="H11" s="71" t="s">
        <v>89</v>
      </c>
      <c r="I11" s="71" t="s">
        <v>89</v>
      </c>
      <c r="J11" s="75" t="s">
        <v>126</v>
      </c>
      <c r="K11" s="71">
        <v>9644850777</v>
      </c>
      <c r="L11" s="72" t="s">
        <v>127</v>
      </c>
      <c r="M11" s="65"/>
    </row>
    <row r="12" spans="1:13" x14ac:dyDescent="0.25">
      <c r="A12" s="68" t="s">
        <v>89</v>
      </c>
      <c r="B12" s="74">
        <v>75301</v>
      </c>
      <c r="C12" s="70" t="s">
        <v>128</v>
      </c>
      <c r="D12" s="71" t="s">
        <v>119</v>
      </c>
      <c r="E12" s="61" t="s">
        <v>92</v>
      </c>
      <c r="F12" s="71" t="s">
        <v>93</v>
      </c>
      <c r="G12" s="72" t="s">
        <v>129</v>
      </c>
      <c r="H12" s="71" t="s">
        <v>89</v>
      </c>
      <c r="I12" s="71" t="s">
        <v>89</v>
      </c>
      <c r="J12" s="73" t="s">
        <v>130</v>
      </c>
      <c r="K12" s="76" t="s">
        <v>131</v>
      </c>
      <c r="L12" s="72" t="s">
        <v>132</v>
      </c>
      <c r="M12" s="65"/>
    </row>
    <row r="13" spans="1:13" x14ac:dyDescent="0.25">
      <c r="A13" s="68" t="s">
        <v>89</v>
      </c>
      <c r="B13" s="74">
        <v>70701</v>
      </c>
      <c r="C13" s="70" t="s">
        <v>133</v>
      </c>
      <c r="D13" s="71" t="s">
        <v>91</v>
      </c>
      <c r="E13" s="61" t="s">
        <v>92</v>
      </c>
      <c r="F13" s="71" t="s">
        <v>93</v>
      </c>
      <c r="G13" s="72" t="s">
        <v>134</v>
      </c>
      <c r="H13" s="71" t="s">
        <v>89</v>
      </c>
      <c r="I13" s="71" t="s">
        <v>89</v>
      </c>
      <c r="J13" s="73" t="s">
        <v>135</v>
      </c>
      <c r="K13" s="76">
        <v>9098677886</v>
      </c>
      <c r="L13" s="72" t="s">
        <v>136</v>
      </c>
      <c r="M13" s="65"/>
    </row>
    <row r="14" spans="1:13" x14ac:dyDescent="0.25">
      <c r="A14" s="68" t="s">
        <v>89</v>
      </c>
      <c r="B14" s="74">
        <v>76101</v>
      </c>
      <c r="C14" s="70" t="s">
        <v>137</v>
      </c>
      <c r="D14" s="71" t="s">
        <v>138</v>
      </c>
      <c r="E14" s="61" t="s">
        <v>92</v>
      </c>
      <c r="F14" s="71" t="s">
        <v>93</v>
      </c>
      <c r="G14" s="72" t="s">
        <v>139</v>
      </c>
      <c r="H14" s="71" t="s">
        <v>89</v>
      </c>
      <c r="I14" s="71" t="s">
        <v>89</v>
      </c>
      <c r="J14" s="73" t="s">
        <v>140</v>
      </c>
      <c r="K14" s="76">
        <v>97533908700</v>
      </c>
      <c r="L14" s="72" t="s">
        <v>141</v>
      </c>
      <c r="M14" s="65"/>
    </row>
    <row r="15" spans="1:13" x14ac:dyDescent="0.25">
      <c r="A15" s="68" t="s">
        <v>89</v>
      </c>
      <c r="B15" s="74">
        <v>76501</v>
      </c>
      <c r="C15" s="70" t="s">
        <v>142</v>
      </c>
      <c r="D15" s="71" t="s">
        <v>143</v>
      </c>
      <c r="E15" s="61" t="s">
        <v>92</v>
      </c>
      <c r="F15" s="71" t="s">
        <v>93</v>
      </c>
      <c r="G15" s="72" t="s">
        <v>144</v>
      </c>
      <c r="H15" s="71" t="s">
        <v>89</v>
      </c>
      <c r="I15" s="71" t="s">
        <v>89</v>
      </c>
      <c r="J15" s="73" t="s">
        <v>145</v>
      </c>
      <c r="K15" s="76">
        <v>9993006900</v>
      </c>
      <c r="L15" s="72" t="s">
        <v>146</v>
      </c>
      <c r="M15" s="65"/>
    </row>
    <row r="16" spans="1:13" x14ac:dyDescent="0.25">
      <c r="A16" s="68" t="s">
        <v>89</v>
      </c>
      <c r="B16" s="77">
        <v>32101</v>
      </c>
      <c r="C16" s="78" t="s">
        <v>147</v>
      </c>
      <c r="D16" s="79" t="s">
        <v>91</v>
      </c>
      <c r="E16" s="61" t="s">
        <v>92</v>
      </c>
      <c r="F16" s="80" t="s">
        <v>93</v>
      </c>
      <c r="G16" s="80" t="s">
        <v>148</v>
      </c>
      <c r="H16" s="71" t="s">
        <v>89</v>
      </c>
      <c r="I16" s="80" t="s">
        <v>89</v>
      </c>
      <c r="J16" s="81" t="s">
        <v>149</v>
      </c>
      <c r="K16" s="76">
        <v>9644062220</v>
      </c>
      <c r="L16" s="78" t="s">
        <v>150</v>
      </c>
      <c r="M16" s="65"/>
    </row>
    <row r="17" spans="1:13" x14ac:dyDescent="0.25">
      <c r="A17" s="68" t="s">
        <v>89</v>
      </c>
      <c r="B17" s="77">
        <v>75501</v>
      </c>
      <c r="C17" s="78" t="s">
        <v>151</v>
      </c>
      <c r="D17" s="78" t="s">
        <v>152</v>
      </c>
      <c r="E17" s="61" t="s">
        <v>92</v>
      </c>
      <c r="F17" s="80" t="s">
        <v>93</v>
      </c>
      <c r="G17" s="80" t="s">
        <v>153</v>
      </c>
      <c r="H17" s="71" t="s">
        <v>89</v>
      </c>
      <c r="I17" s="80" t="s">
        <v>89</v>
      </c>
      <c r="J17" s="82" t="s">
        <v>154</v>
      </c>
      <c r="K17" s="76">
        <v>9907322420</v>
      </c>
      <c r="L17" s="83" t="s">
        <v>155</v>
      </c>
      <c r="M17" s="65"/>
    </row>
    <row r="18" spans="1:13" x14ac:dyDescent="0.25">
      <c r="A18" s="68" t="s">
        <v>89</v>
      </c>
      <c r="B18" s="77">
        <v>32901</v>
      </c>
      <c r="C18" s="78" t="s">
        <v>156</v>
      </c>
      <c r="D18" s="78" t="s">
        <v>91</v>
      </c>
      <c r="E18" s="61" t="s">
        <v>92</v>
      </c>
      <c r="F18" s="80" t="s">
        <v>93</v>
      </c>
      <c r="G18" s="80" t="s">
        <v>157</v>
      </c>
      <c r="H18" s="71" t="s">
        <v>89</v>
      </c>
      <c r="I18" s="80" t="s">
        <v>89</v>
      </c>
      <c r="J18" s="82" t="s">
        <v>158</v>
      </c>
      <c r="K18" s="76">
        <v>9285502662</v>
      </c>
      <c r="L18" s="83" t="s">
        <v>159</v>
      </c>
      <c r="M18" s="65"/>
    </row>
    <row r="19" spans="1:13" x14ac:dyDescent="0.25">
      <c r="A19" s="68" t="s">
        <v>89</v>
      </c>
      <c r="B19" s="77">
        <v>29301</v>
      </c>
      <c r="C19" s="78" t="s">
        <v>160</v>
      </c>
      <c r="D19" s="79" t="s">
        <v>91</v>
      </c>
      <c r="E19" s="61" t="s">
        <v>92</v>
      </c>
      <c r="F19" s="80" t="s">
        <v>93</v>
      </c>
      <c r="G19" s="80" t="s">
        <v>161</v>
      </c>
      <c r="H19" s="71" t="s">
        <v>89</v>
      </c>
      <c r="I19" s="80" t="s">
        <v>89</v>
      </c>
      <c r="J19" s="84" t="s">
        <v>162</v>
      </c>
      <c r="K19" s="76">
        <v>8226092246</v>
      </c>
      <c r="L19" s="78" t="s">
        <v>163</v>
      </c>
      <c r="M19" s="65"/>
    </row>
    <row r="20" spans="1:13" x14ac:dyDescent="0.25">
      <c r="A20" s="68" t="s">
        <v>89</v>
      </c>
      <c r="B20" s="77">
        <v>75801</v>
      </c>
      <c r="C20" s="78" t="s">
        <v>164</v>
      </c>
      <c r="D20" s="78" t="s">
        <v>91</v>
      </c>
      <c r="E20" s="61" t="s">
        <v>92</v>
      </c>
      <c r="F20" s="80" t="s">
        <v>93</v>
      </c>
      <c r="G20" s="80" t="s">
        <v>165</v>
      </c>
      <c r="H20" s="71" t="s">
        <v>89</v>
      </c>
      <c r="I20" s="80" t="s">
        <v>89</v>
      </c>
      <c r="J20" s="82" t="s">
        <v>166</v>
      </c>
      <c r="K20" s="76">
        <v>8085901218</v>
      </c>
      <c r="L20" s="85" t="s">
        <v>167</v>
      </c>
      <c r="M20" s="65"/>
    </row>
    <row r="21" spans="1:13" x14ac:dyDescent="0.25">
      <c r="A21" s="68" t="s">
        <v>89</v>
      </c>
      <c r="B21" s="77">
        <v>31901</v>
      </c>
      <c r="C21" s="78" t="s">
        <v>168</v>
      </c>
      <c r="D21" s="78" t="s">
        <v>91</v>
      </c>
      <c r="E21" s="61" t="s">
        <v>92</v>
      </c>
      <c r="F21" s="80" t="s">
        <v>93</v>
      </c>
      <c r="G21" s="80" t="s">
        <v>169</v>
      </c>
      <c r="H21" s="71" t="s">
        <v>89</v>
      </c>
      <c r="I21" s="80" t="s">
        <v>89</v>
      </c>
      <c r="J21" s="84" t="s">
        <v>170</v>
      </c>
      <c r="K21" s="76">
        <v>9302766784</v>
      </c>
      <c r="L21" s="78" t="s">
        <v>171</v>
      </c>
      <c r="M21" s="65"/>
    </row>
    <row r="22" spans="1:13" x14ac:dyDescent="0.25">
      <c r="A22" s="68" t="s">
        <v>172</v>
      </c>
      <c r="B22" s="77">
        <v>33102</v>
      </c>
      <c r="C22" s="78" t="s">
        <v>173</v>
      </c>
      <c r="D22" s="78" t="s">
        <v>91</v>
      </c>
      <c r="E22" s="61" t="s">
        <v>174</v>
      </c>
      <c r="F22" s="80" t="s">
        <v>175</v>
      </c>
      <c r="G22" s="80" t="s">
        <v>176</v>
      </c>
      <c r="H22" s="71" t="s">
        <v>177</v>
      </c>
      <c r="I22" s="80" t="s">
        <v>178</v>
      </c>
      <c r="J22" s="78" t="s">
        <v>179</v>
      </c>
      <c r="K22" s="84">
        <v>6232032918</v>
      </c>
      <c r="L22" s="78" t="s">
        <v>180</v>
      </c>
      <c r="M22" s="86">
        <v>6232032918</v>
      </c>
    </row>
    <row r="23" spans="1:13" x14ac:dyDescent="0.25">
      <c r="A23" s="68" t="s">
        <v>172</v>
      </c>
      <c r="B23" s="77">
        <v>33101</v>
      </c>
      <c r="C23" s="78" t="s">
        <v>181</v>
      </c>
      <c r="D23" s="78" t="s">
        <v>182</v>
      </c>
      <c r="E23" s="61" t="s">
        <v>174</v>
      </c>
      <c r="F23" s="80" t="s">
        <v>175</v>
      </c>
      <c r="G23" s="80" t="s">
        <v>183</v>
      </c>
      <c r="H23" s="71" t="s">
        <v>177</v>
      </c>
      <c r="I23" s="80" t="s">
        <v>178</v>
      </c>
      <c r="J23" s="78" t="s">
        <v>184</v>
      </c>
      <c r="K23" s="84">
        <v>6232032701</v>
      </c>
      <c r="L23" s="78" t="s">
        <v>185</v>
      </c>
      <c r="M23" s="86">
        <v>6232032701</v>
      </c>
    </row>
    <row r="24" spans="1:13" x14ac:dyDescent="0.25">
      <c r="A24" s="68" t="s">
        <v>172</v>
      </c>
      <c r="B24" s="77">
        <v>32702</v>
      </c>
      <c r="C24" s="78" t="s">
        <v>186</v>
      </c>
      <c r="D24" s="78" t="s">
        <v>187</v>
      </c>
      <c r="E24" s="61" t="s">
        <v>174</v>
      </c>
      <c r="F24" s="80" t="s">
        <v>175</v>
      </c>
      <c r="G24" s="80" t="s">
        <v>188</v>
      </c>
      <c r="H24" s="71" t="s">
        <v>177</v>
      </c>
      <c r="I24" s="80" t="s">
        <v>178</v>
      </c>
      <c r="J24" s="87" t="s">
        <v>189</v>
      </c>
      <c r="K24" s="82">
        <v>6232032570</v>
      </c>
      <c r="L24" s="85" t="s">
        <v>190</v>
      </c>
      <c r="M24" s="86">
        <v>6232032570</v>
      </c>
    </row>
    <row r="25" spans="1:13" x14ac:dyDescent="0.25">
      <c r="A25" s="68" t="s">
        <v>172</v>
      </c>
      <c r="B25" s="77">
        <v>76102</v>
      </c>
      <c r="C25" s="78" t="s">
        <v>137</v>
      </c>
      <c r="D25" s="78" t="s">
        <v>191</v>
      </c>
      <c r="E25" s="61" t="s">
        <v>174</v>
      </c>
      <c r="F25" s="80" t="s">
        <v>175</v>
      </c>
      <c r="G25" s="80" t="s">
        <v>192</v>
      </c>
      <c r="H25" s="71" t="s">
        <v>177</v>
      </c>
      <c r="I25" s="80" t="s">
        <v>178</v>
      </c>
      <c r="J25" s="87" t="s">
        <v>193</v>
      </c>
      <c r="K25" s="82">
        <v>6232032339</v>
      </c>
      <c r="L25" s="85" t="s">
        <v>194</v>
      </c>
      <c r="M25" s="86">
        <v>6232032339</v>
      </c>
    </row>
    <row r="26" spans="1:13" x14ac:dyDescent="0.25">
      <c r="A26" s="68" t="s">
        <v>172</v>
      </c>
      <c r="B26" s="77">
        <v>75802</v>
      </c>
      <c r="C26" s="78" t="s">
        <v>164</v>
      </c>
      <c r="D26" s="78" t="s">
        <v>195</v>
      </c>
      <c r="E26" s="61" t="s">
        <v>174</v>
      </c>
      <c r="F26" s="80" t="s">
        <v>175</v>
      </c>
      <c r="G26" s="80" t="s">
        <v>196</v>
      </c>
      <c r="H26" s="71" t="s">
        <v>177</v>
      </c>
      <c r="I26" s="80" t="s">
        <v>178</v>
      </c>
      <c r="J26" s="87" t="s">
        <v>197</v>
      </c>
      <c r="K26" s="82">
        <v>6232032824</v>
      </c>
      <c r="L26" s="88" t="s">
        <v>198</v>
      </c>
      <c r="M26" s="86">
        <v>6232032824</v>
      </c>
    </row>
    <row r="27" spans="1:13" x14ac:dyDescent="0.25">
      <c r="A27" s="68" t="s">
        <v>172</v>
      </c>
      <c r="B27" s="77">
        <v>76302</v>
      </c>
      <c r="C27" s="78" t="s">
        <v>113</v>
      </c>
      <c r="D27" s="78" t="s">
        <v>199</v>
      </c>
      <c r="E27" s="61" t="s">
        <v>200</v>
      </c>
      <c r="F27" s="80" t="s">
        <v>175</v>
      </c>
      <c r="G27" s="80" t="s">
        <v>201</v>
      </c>
      <c r="H27" s="71" t="s">
        <v>177</v>
      </c>
      <c r="I27" s="80" t="s">
        <v>178</v>
      </c>
      <c r="J27" s="80" t="s">
        <v>202</v>
      </c>
      <c r="K27" s="84">
        <v>6232032454</v>
      </c>
      <c r="L27" s="78" t="s">
        <v>203</v>
      </c>
      <c r="M27" s="86">
        <v>6232032454</v>
      </c>
    </row>
    <row r="28" spans="1:13" x14ac:dyDescent="0.25">
      <c r="A28" s="68" t="s">
        <v>172</v>
      </c>
      <c r="B28" s="77">
        <v>75302</v>
      </c>
      <c r="C28" s="78" t="s">
        <v>204</v>
      </c>
      <c r="D28" s="78" t="s">
        <v>205</v>
      </c>
      <c r="E28" s="61" t="s">
        <v>200</v>
      </c>
      <c r="F28" s="80" t="s">
        <v>175</v>
      </c>
      <c r="G28" s="80" t="s">
        <v>206</v>
      </c>
      <c r="H28" s="71" t="s">
        <v>177</v>
      </c>
      <c r="I28" s="80" t="s">
        <v>178</v>
      </c>
      <c r="J28" s="80" t="s">
        <v>207</v>
      </c>
      <c r="K28" s="84">
        <v>6232032647</v>
      </c>
      <c r="L28" s="78" t="s">
        <v>208</v>
      </c>
      <c r="M28" s="86">
        <v>6232032647</v>
      </c>
    </row>
    <row r="29" spans="1:13" ht="15.75" x14ac:dyDescent="0.25">
      <c r="A29" s="68" t="s">
        <v>209</v>
      </c>
      <c r="B29" s="89">
        <v>75701</v>
      </c>
      <c r="C29" s="78" t="s">
        <v>210</v>
      </c>
      <c r="D29" s="78" t="s">
        <v>211</v>
      </c>
      <c r="E29" s="78" t="s">
        <v>212</v>
      </c>
      <c r="F29" s="80" t="s">
        <v>213</v>
      </c>
      <c r="G29" s="80" t="s">
        <v>214</v>
      </c>
      <c r="H29" s="71" t="s">
        <v>21</v>
      </c>
      <c r="I29" s="80" t="s">
        <v>215</v>
      </c>
      <c r="J29" s="78" t="s">
        <v>216</v>
      </c>
      <c r="K29" s="84">
        <v>9425543560</v>
      </c>
      <c r="L29" s="78"/>
      <c r="M29" s="90"/>
    </row>
    <row r="30" spans="1:13" ht="36.75" x14ac:dyDescent="0.25">
      <c r="A30" s="68" t="s">
        <v>209</v>
      </c>
      <c r="B30" s="89">
        <v>33301</v>
      </c>
      <c r="C30" s="78" t="s">
        <v>217</v>
      </c>
      <c r="D30" s="78" t="s">
        <v>218</v>
      </c>
      <c r="E30" s="61" t="s">
        <v>6</v>
      </c>
      <c r="F30" s="80" t="s">
        <v>93</v>
      </c>
      <c r="G30" s="91" t="s">
        <v>219</v>
      </c>
      <c r="H30" s="71" t="s">
        <v>21</v>
      </c>
      <c r="I30" s="80" t="s">
        <v>220</v>
      </c>
      <c r="J30" s="80" t="s">
        <v>221</v>
      </c>
      <c r="K30" s="84">
        <v>8919714700</v>
      </c>
      <c r="L30" s="78" t="s">
        <v>222</v>
      </c>
      <c r="M30" s="92"/>
    </row>
    <row r="31" spans="1:13" ht="24.75" x14ac:dyDescent="0.25">
      <c r="A31" s="68" t="s">
        <v>209</v>
      </c>
      <c r="B31" s="89">
        <v>33101</v>
      </c>
      <c r="C31" s="78" t="s">
        <v>181</v>
      </c>
      <c r="D31" s="78" t="s">
        <v>218</v>
      </c>
      <c r="E31" s="61" t="s">
        <v>6</v>
      </c>
      <c r="F31" s="80" t="s">
        <v>93</v>
      </c>
      <c r="G31" s="91" t="s">
        <v>223</v>
      </c>
      <c r="H31" s="71" t="s">
        <v>21</v>
      </c>
      <c r="I31" s="80" t="s">
        <v>220</v>
      </c>
      <c r="J31" s="80" t="s">
        <v>224</v>
      </c>
      <c r="K31" s="84">
        <v>7411918840</v>
      </c>
      <c r="L31" s="78" t="s">
        <v>225</v>
      </c>
      <c r="M31" s="92"/>
    </row>
    <row r="32" spans="1:13" x14ac:dyDescent="0.25">
      <c r="A32" s="93" t="s">
        <v>209</v>
      </c>
      <c r="B32" s="94">
        <v>75601</v>
      </c>
      <c r="C32" s="95" t="s">
        <v>226</v>
      </c>
      <c r="D32" s="78" t="s">
        <v>227</v>
      </c>
      <c r="E32" s="61" t="s">
        <v>212</v>
      </c>
      <c r="F32" s="80" t="s">
        <v>213</v>
      </c>
      <c r="G32" s="80" t="s">
        <v>228</v>
      </c>
      <c r="H32" s="71" t="s">
        <v>21</v>
      </c>
      <c r="I32" s="80" t="s">
        <v>220</v>
      </c>
      <c r="J32" s="94" t="s">
        <v>229</v>
      </c>
      <c r="K32" s="96">
        <v>8106904648</v>
      </c>
      <c r="L32" s="95" t="s">
        <v>230</v>
      </c>
      <c r="M32" s="92"/>
    </row>
    <row r="33" spans="1:13" x14ac:dyDescent="0.25">
      <c r="A33" s="97" t="s">
        <v>231</v>
      </c>
      <c r="B33" s="63">
        <v>32801</v>
      </c>
      <c r="C33" s="63" t="s">
        <v>232</v>
      </c>
      <c r="D33" s="98" t="s">
        <v>233</v>
      </c>
      <c r="E33" s="61" t="s">
        <v>212</v>
      </c>
      <c r="F33" s="63" t="s">
        <v>93</v>
      </c>
      <c r="G33" s="99" t="s">
        <v>234</v>
      </c>
      <c r="H33" s="63" t="s">
        <v>17</v>
      </c>
      <c r="I33" s="63" t="s">
        <v>235</v>
      </c>
      <c r="J33" s="63" t="s">
        <v>236</v>
      </c>
      <c r="K33" s="100">
        <v>7987070717</v>
      </c>
      <c r="L33" s="101" t="s">
        <v>237</v>
      </c>
      <c r="M33" s="92">
        <v>7987070717</v>
      </c>
    </row>
    <row r="34" spans="1:13" x14ac:dyDescent="0.25">
      <c r="A34" s="102" t="s">
        <v>17</v>
      </c>
      <c r="B34" s="103">
        <v>70401</v>
      </c>
      <c r="C34" s="104" t="s">
        <v>238</v>
      </c>
      <c r="D34" s="105" t="s">
        <v>239</v>
      </c>
      <c r="E34" s="78" t="s">
        <v>240</v>
      </c>
      <c r="F34" s="106" t="s">
        <v>93</v>
      </c>
      <c r="G34" s="107" t="s">
        <v>241</v>
      </c>
      <c r="H34" s="63" t="s">
        <v>17</v>
      </c>
      <c r="I34" s="63" t="s">
        <v>17</v>
      </c>
      <c r="J34" s="108" t="s">
        <v>242</v>
      </c>
      <c r="K34" s="109">
        <v>9826683042</v>
      </c>
      <c r="L34" s="110" t="s">
        <v>243</v>
      </c>
      <c r="M34" s="111">
        <v>9826683042</v>
      </c>
    </row>
    <row r="35" spans="1:13" x14ac:dyDescent="0.25">
      <c r="A35" s="102" t="s">
        <v>244</v>
      </c>
      <c r="B35" s="112">
        <v>32501</v>
      </c>
      <c r="C35" s="78" t="s">
        <v>245</v>
      </c>
      <c r="D35" s="78" t="s">
        <v>246</v>
      </c>
      <c r="E35" s="78" t="s">
        <v>92</v>
      </c>
      <c r="F35" s="113" t="s">
        <v>247</v>
      </c>
      <c r="G35" s="113" t="s">
        <v>248</v>
      </c>
      <c r="H35" s="63" t="s">
        <v>244</v>
      </c>
      <c r="I35" s="63" t="s">
        <v>244</v>
      </c>
      <c r="J35" s="78" t="s">
        <v>249</v>
      </c>
      <c r="K35" s="114">
        <v>8827977626</v>
      </c>
      <c r="L35" s="78" t="s">
        <v>250</v>
      </c>
      <c r="M35" s="111">
        <v>8827977626</v>
      </c>
    </row>
    <row r="36" spans="1:13" x14ac:dyDescent="0.25">
      <c r="A36" s="102" t="s">
        <v>251</v>
      </c>
      <c r="B36" s="112">
        <v>75901</v>
      </c>
      <c r="C36" s="78" t="s">
        <v>252</v>
      </c>
      <c r="D36" s="79" t="s">
        <v>253</v>
      </c>
      <c r="E36" s="78" t="s">
        <v>254</v>
      </c>
      <c r="F36" s="113" t="s">
        <v>93</v>
      </c>
      <c r="G36" s="113" t="s">
        <v>255</v>
      </c>
      <c r="H36" s="63" t="s">
        <v>17</v>
      </c>
      <c r="I36" s="63" t="s">
        <v>235</v>
      </c>
      <c r="J36" s="78" t="s">
        <v>256</v>
      </c>
      <c r="K36" s="114">
        <v>9685604822</v>
      </c>
      <c r="L36" s="113" t="s">
        <v>257</v>
      </c>
      <c r="M36" s="111">
        <v>9685604822</v>
      </c>
    </row>
    <row r="37" spans="1:13" x14ac:dyDescent="0.25">
      <c r="A37" s="102" t="s">
        <v>17</v>
      </c>
      <c r="B37" s="112">
        <v>75001</v>
      </c>
      <c r="C37" s="78" t="s">
        <v>258</v>
      </c>
      <c r="D37" s="78">
        <v>44890</v>
      </c>
      <c r="E37" s="61" t="s">
        <v>8</v>
      </c>
      <c r="F37" s="113" t="s">
        <v>259</v>
      </c>
      <c r="G37" s="113" t="s">
        <v>260</v>
      </c>
      <c r="H37" s="63" t="s">
        <v>17</v>
      </c>
      <c r="I37" s="63" t="s">
        <v>261</v>
      </c>
      <c r="J37" s="78" t="s">
        <v>262</v>
      </c>
      <c r="K37" s="114">
        <v>9993460973</v>
      </c>
      <c r="L37" s="113" t="s">
        <v>263</v>
      </c>
      <c r="M37" s="111"/>
    </row>
    <row r="38" spans="1:13" x14ac:dyDescent="0.25">
      <c r="A38" s="102" t="s">
        <v>264</v>
      </c>
      <c r="B38" s="112">
        <v>76001</v>
      </c>
      <c r="C38" s="78" t="s">
        <v>265</v>
      </c>
      <c r="D38" s="78" t="s">
        <v>266</v>
      </c>
      <c r="E38" s="61" t="s">
        <v>267</v>
      </c>
      <c r="F38" s="113" t="s">
        <v>268</v>
      </c>
      <c r="G38" s="113" t="s">
        <v>269</v>
      </c>
      <c r="H38" s="63" t="s">
        <v>264</v>
      </c>
      <c r="I38" s="63" t="s">
        <v>270</v>
      </c>
      <c r="J38" s="78" t="s">
        <v>271</v>
      </c>
      <c r="K38" s="114">
        <v>7879799778</v>
      </c>
      <c r="L38" s="78" t="s">
        <v>272</v>
      </c>
      <c r="M38" s="111">
        <v>7879799778</v>
      </c>
    </row>
    <row r="39" spans="1:13" x14ac:dyDescent="0.25">
      <c r="A39" s="102" t="s">
        <v>17</v>
      </c>
      <c r="B39" s="112">
        <v>76601</v>
      </c>
      <c r="C39" s="78" t="s">
        <v>273</v>
      </c>
      <c r="D39" s="78">
        <v>44593</v>
      </c>
      <c r="E39" s="115" t="s">
        <v>7</v>
      </c>
      <c r="F39" s="113" t="s">
        <v>274</v>
      </c>
      <c r="G39" s="113" t="s">
        <v>275</v>
      </c>
      <c r="H39" s="63" t="s">
        <v>17</v>
      </c>
      <c r="I39" s="63" t="s">
        <v>17</v>
      </c>
      <c r="J39" s="78" t="s">
        <v>276</v>
      </c>
      <c r="K39" s="114">
        <v>7879030974</v>
      </c>
      <c r="L39" s="78" t="s">
        <v>277</v>
      </c>
      <c r="M39" s="111"/>
    </row>
    <row r="40" spans="1:13" x14ac:dyDescent="0.25">
      <c r="A40" s="116"/>
      <c r="B40" s="117"/>
      <c r="C40" s="117"/>
      <c r="D40" s="117"/>
      <c r="E40" s="117"/>
      <c r="F40" s="117"/>
      <c r="G40" s="118"/>
      <c r="H40" s="117"/>
      <c r="I40" s="117"/>
      <c r="J40" s="118"/>
      <c r="K40" s="118"/>
      <c r="L40" s="119"/>
      <c r="M40" s="111"/>
    </row>
  </sheetData>
  <mergeCells count="3">
    <mergeCell ref="A1:M1"/>
    <mergeCell ref="A2:M2"/>
    <mergeCell ref="A3:M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XFD1048576"/>
    </sheetView>
  </sheetViews>
  <sheetFormatPr defaultRowHeight="15" outlineLevelRow="2" x14ac:dyDescent="0.25"/>
  <cols>
    <col min="1" max="1" width="5.140625" customWidth="1"/>
    <col min="2" max="2" width="24.42578125" customWidth="1"/>
    <col min="3" max="3" width="23.85546875" style="134" bestFit="1" customWidth="1"/>
    <col min="4" max="4" width="17" customWidth="1"/>
    <col min="5" max="5" width="15.85546875" customWidth="1"/>
    <col min="6" max="6" width="17.42578125" customWidth="1"/>
    <col min="7" max="8" width="15.28515625" customWidth="1"/>
    <col min="9" max="9" width="16.85546875" customWidth="1"/>
    <col min="10" max="10" width="17.28515625" customWidth="1"/>
    <col min="11" max="11" width="14.42578125" customWidth="1"/>
    <col min="12" max="12" width="12.5703125" customWidth="1"/>
    <col min="13" max="13" width="11.5703125" customWidth="1"/>
    <col min="14" max="14" width="16.7109375" customWidth="1"/>
  </cols>
  <sheetData>
    <row r="1" spans="1:14" x14ac:dyDescent="0.25">
      <c r="A1" s="121" t="s">
        <v>278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x14ac:dyDescent="0.25">
      <c r="A2" s="122" t="s">
        <v>279</v>
      </c>
      <c r="B2" s="122" t="s">
        <v>280</v>
      </c>
      <c r="C2" s="122" t="s">
        <v>281</v>
      </c>
      <c r="D2" s="123" t="s">
        <v>282</v>
      </c>
      <c r="E2" s="123"/>
      <c r="F2" s="123" t="s">
        <v>283</v>
      </c>
      <c r="G2" s="123"/>
      <c r="H2" s="123"/>
      <c r="I2" s="123" t="s">
        <v>284</v>
      </c>
      <c r="J2" s="123"/>
      <c r="K2" s="123" t="s">
        <v>285</v>
      </c>
      <c r="L2" s="123"/>
      <c r="M2" s="124" t="s">
        <v>286</v>
      </c>
      <c r="N2" s="124"/>
    </row>
    <row r="3" spans="1:14" x14ac:dyDescent="0.25">
      <c r="A3" s="122"/>
      <c r="B3" s="122"/>
      <c r="C3" s="122"/>
      <c r="D3" s="122" t="s">
        <v>287</v>
      </c>
      <c r="E3" s="122" t="s">
        <v>288</v>
      </c>
      <c r="F3" s="122" t="s">
        <v>289</v>
      </c>
      <c r="G3" s="122" t="s">
        <v>290</v>
      </c>
      <c r="H3" s="122" t="s">
        <v>291</v>
      </c>
      <c r="I3" s="122" t="s">
        <v>292</v>
      </c>
      <c r="J3" s="122" t="s">
        <v>293</v>
      </c>
      <c r="K3" s="122" t="s">
        <v>294</v>
      </c>
      <c r="L3" s="122" t="s">
        <v>295</v>
      </c>
      <c r="M3" s="125" t="s">
        <v>296</v>
      </c>
      <c r="N3" s="125" t="s">
        <v>297</v>
      </c>
    </row>
    <row r="4" spans="1:14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5"/>
      <c r="N4" s="125"/>
    </row>
    <row r="5" spans="1:14" x14ac:dyDescent="0.25">
      <c r="A5" s="126">
        <v>1</v>
      </c>
      <c r="B5" s="126">
        <v>2</v>
      </c>
      <c r="C5" s="126">
        <v>3</v>
      </c>
      <c r="D5" s="126">
        <v>4</v>
      </c>
      <c r="E5" s="126">
        <v>5</v>
      </c>
      <c r="F5" s="126">
        <v>6</v>
      </c>
      <c r="G5" s="126">
        <v>7</v>
      </c>
      <c r="H5" s="126">
        <v>8</v>
      </c>
      <c r="I5" s="126">
        <v>9</v>
      </c>
      <c r="J5" s="126">
        <v>10</v>
      </c>
      <c r="K5" s="126">
        <v>11</v>
      </c>
      <c r="L5" s="126">
        <v>12</v>
      </c>
      <c r="M5" s="126">
        <v>13</v>
      </c>
      <c r="N5" s="126">
        <v>14</v>
      </c>
    </row>
    <row r="6" spans="1:14" outlineLevel="2" x14ac:dyDescent="0.25">
      <c r="A6" s="127">
        <v>1</v>
      </c>
      <c r="B6" s="128" t="s">
        <v>298</v>
      </c>
      <c r="C6" s="129" t="s">
        <v>251</v>
      </c>
      <c r="D6" s="128">
        <v>40</v>
      </c>
      <c r="E6" s="128">
        <v>1070</v>
      </c>
      <c r="F6" s="128">
        <v>9</v>
      </c>
      <c r="G6" s="130">
        <v>294</v>
      </c>
      <c r="H6" s="130">
        <f>+I6+J6</f>
        <v>15</v>
      </c>
      <c r="I6" s="130">
        <f>+K6+L6</f>
        <v>15</v>
      </c>
      <c r="J6" s="130">
        <v>0</v>
      </c>
      <c r="K6" s="130">
        <v>0</v>
      </c>
      <c r="L6" s="130">
        <v>15</v>
      </c>
      <c r="M6" s="131">
        <f>H6/G6</f>
        <v>5.1020408163265307E-2</v>
      </c>
      <c r="N6" s="131">
        <f>K6/I6</f>
        <v>0</v>
      </c>
    </row>
    <row r="7" spans="1:14" outlineLevel="2" x14ac:dyDescent="0.25">
      <c r="A7" s="127">
        <v>2</v>
      </c>
      <c r="B7" s="128" t="s">
        <v>299</v>
      </c>
      <c r="C7" s="129" t="s">
        <v>251</v>
      </c>
      <c r="D7" s="128">
        <v>35</v>
      </c>
      <c r="E7" s="128">
        <v>1070</v>
      </c>
      <c r="F7" s="128">
        <v>9</v>
      </c>
      <c r="G7" s="130">
        <v>223</v>
      </c>
      <c r="H7" s="130">
        <f>+I7+J7</f>
        <v>16</v>
      </c>
      <c r="I7" s="130">
        <f>+K7+L7</f>
        <v>16</v>
      </c>
      <c r="J7" s="130">
        <v>0</v>
      </c>
      <c r="K7" s="130">
        <v>0</v>
      </c>
      <c r="L7" s="130">
        <v>16</v>
      </c>
      <c r="M7" s="131">
        <f t="shared" ref="M7:M27" si="0">H7/G7</f>
        <v>7.1748878923766815E-2</v>
      </c>
      <c r="N7" s="131">
        <f t="shared" ref="N7:N27" si="1">K7/I7</f>
        <v>0</v>
      </c>
    </row>
    <row r="8" spans="1:14" outlineLevel="2" x14ac:dyDescent="0.25">
      <c r="A8" s="127">
        <v>3</v>
      </c>
      <c r="B8" s="128" t="s">
        <v>300</v>
      </c>
      <c r="C8" s="129" t="s">
        <v>251</v>
      </c>
      <c r="D8" s="128">
        <v>38</v>
      </c>
      <c r="E8" s="128">
        <v>1150</v>
      </c>
      <c r="F8" s="128">
        <v>8</v>
      </c>
      <c r="G8" s="130">
        <v>233</v>
      </c>
      <c r="H8" s="130">
        <f>+I8+J8</f>
        <v>164</v>
      </c>
      <c r="I8" s="130">
        <f>+K8+L8</f>
        <v>164</v>
      </c>
      <c r="J8" s="130">
        <v>0</v>
      </c>
      <c r="K8" s="130">
        <v>96</v>
      </c>
      <c r="L8" s="130">
        <v>68</v>
      </c>
      <c r="M8" s="131">
        <f t="shared" si="0"/>
        <v>0.70386266094420602</v>
      </c>
      <c r="N8" s="131">
        <f t="shared" si="1"/>
        <v>0.58536585365853655</v>
      </c>
    </row>
    <row r="9" spans="1:14" outlineLevel="2" x14ac:dyDescent="0.25">
      <c r="A9" s="127">
        <v>4</v>
      </c>
      <c r="B9" s="128" t="s">
        <v>301</v>
      </c>
      <c r="C9" s="129" t="s">
        <v>251</v>
      </c>
      <c r="D9" s="128">
        <v>33</v>
      </c>
      <c r="E9" s="128">
        <v>1120</v>
      </c>
      <c r="F9" s="128">
        <v>7</v>
      </c>
      <c r="G9" s="130">
        <v>197</v>
      </c>
      <c r="H9" s="130">
        <f>+I9+J9</f>
        <v>49</v>
      </c>
      <c r="I9" s="130">
        <f>+K9+L9</f>
        <v>48</v>
      </c>
      <c r="J9" s="130">
        <v>1</v>
      </c>
      <c r="K9" s="130">
        <v>36</v>
      </c>
      <c r="L9" s="130">
        <v>12</v>
      </c>
      <c r="M9" s="131">
        <f t="shared" si="0"/>
        <v>0.24873096446700507</v>
      </c>
      <c r="N9" s="131">
        <f t="shared" si="1"/>
        <v>0.75</v>
      </c>
    </row>
    <row r="10" spans="1:14" outlineLevel="2" x14ac:dyDescent="0.25">
      <c r="A10" s="127">
        <v>5</v>
      </c>
      <c r="B10" s="128" t="s">
        <v>302</v>
      </c>
      <c r="C10" s="129" t="s">
        <v>251</v>
      </c>
      <c r="D10" s="128">
        <v>37</v>
      </c>
      <c r="E10" s="128">
        <v>1120</v>
      </c>
      <c r="F10" s="128">
        <v>12</v>
      </c>
      <c r="G10" s="130">
        <v>348</v>
      </c>
      <c r="H10" s="130">
        <f>+I10+J10</f>
        <v>106</v>
      </c>
      <c r="I10" s="130">
        <f>+K10+L10</f>
        <v>104</v>
      </c>
      <c r="J10" s="130">
        <v>2</v>
      </c>
      <c r="K10" s="130">
        <v>16</v>
      </c>
      <c r="L10" s="130">
        <v>88</v>
      </c>
      <c r="M10" s="131">
        <f t="shared" si="0"/>
        <v>0.3045977011494253</v>
      </c>
      <c r="N10" s="131">
        <f t="shared" si="1"/>
        <v>0.15384615384615385</v>
      </c>
    </row>
    <row r="11" spans="1:14" ht="29.25" outlineLevel="1" x14ac:dyDescent="0.25">
      <c r="A11" s="127"/>
      <c r="B11" s="128"/>
      <c r="C11" s="132" t="s">
        <v>303</v>
      </c>
      <c r="D11" s="128">
        <f t="shared" ref="D11:L11" si="2">SUBTOTAL(9,D6:D10)</f>
        <v>183</v>
      </c>
      <c r="E11" s="128">
        <f t="shared" si="2"/>
        <v>5530</v>
      </c>
      <c r="F11" s="128">
        <f t="shared" si="2"/>
        <v>45</v>
      </c>
      <c r="G11" s="130">
        <f t="shared" si="2"/>
        <v>1295</v>
      </c>
      <c r="H11" s="130">
        <f t="shared" si="2"/>
        <v>350</v>
      </c>
      <c r="I11" s="130">
        <f t="shared" si="2"/>
        <v>347</v>
      </c>
      <c r="J11" s="130">
        <f t="shared" si="2"/>
        <v>3</v>
      </c>
      <c r="K11" s="130">
        <f t="shared" si="2"/>
        <v>148</v>
      </c>
      <c r="L11" s="130">
        <f t="shared" si="2"/>
        <v>199</v>
      </c>
      <c r="M11" s="131">
        <f t="shared" si="0"/>
        <v>0.27027027027027029</v>
      </c>
      <c r="N11" s="131">
        <f t="shared" si="1"/>
        <v>0.4265129682997118</v>
      </c>
    </row>
    <row r="12" spans="1:14" outlineLevel="2" x14ac:dyDescent="0.25">
      <c r="A12" s="127">
        <v>6</v>
      </c>
      <c r="B12" s="128" t="s">
        <v>304</v>
      </c>
      <c r="C12" s="129" t="s">
        <v>305</v>
      </c>
      <c r="D12" s="128">
        <v>35</v>
      </c>
      <c r="E12" s="128">
        <v>1050</v>
      </c>
      <c r="F12" s="128">
        <v>2</v>
      </c>
      <c r="G12" s="130">
        <v>60</v>
      </c>
      <c r="H12" s="130">
        <f>+I12+J12</f>
        <v>109</v>
      </c>
      <c r="I12" s="130">
        <f>+K12+L12</f>
        <v>109</v>
      </c>
      <c r="J12" s="130">
        <v>0</v>
      </c>
      <c r="K12" s="130">
        <v>42</v>
      </c>
      <c r="L12" s="130">
        <v>67</v>
      </c>
      <c r="M12" s="131">
        <f t="shared" si="0"/>
        <v>1.8166666666666667</v>
      </c>
      <c r="N12" s="131">
        <f t="shared" si="1"/>
        <v>0.38532110091743121</v>
      </c>
    </row>
    <row r="13" spans="1:14" outlineLevel="2" x14ac:dyDescent="0.25">
      <c r="A13" s="127">
        <v>7</v>
      </c>
      <c r="B13" s="128" t="s">
        <v>306</v>
      </c>
      <c r="C13" s="129" t="s">
        <v>305</v>
      </c>
      <c r="D13" s="128">
        <v>41</v>
      </c>
      <c r="E13" s="128">
        <v>1230</v>
      </c>
      <c r="F13" s="128">
        <v>6</v>
      </c>
      <c r="G13" s="130">
        <v>179</v>
      </c>
      <c r="H13" s="130">
        <f>+I13+J13</f>
        <v>405</v>
      </c>
      <c r="I13" s="130">
        <f>+K13+L13</f>
        <v>404</v>
      </c>
      <c r="J13" s="130">
        <v>1</v>
      </c>
      <c r="K13" s="130">
        <v>351</v>
      </c>
      <c r="L13" s="130">
        <v>53</v>
      </c>
      <c r="M13" s="131">
        <f t="shared" si="0"/>
        <v>2.2625698324022347</v>
      </c>
      <c r="N13" s="131">
        <f t="shared" si="1"/>
        <v>0.86881188118811881</v>
      </c>
    </row>
    <row r="14" spans="1:14" ht="29.25" outlineLevel="1" x14ac:dyDescent="0.25">
      <c r="A14" s="127"/>
      <c r="B14" s="128"/>
      <c r="C14" s="132" t="s">
        <v>307</v>
      </c>
      <c r="D14" s="128">
        <f t="shared" ref="D14:L14" si="3">SUBTOTAL(9,D12:D13)</f>
        <v>76</v>
      </c>
      <c r="E14" s="128">
        <f t="shared" si="3"/>
        <v>2280</v>
      </c>
      <c r="F14" s="128">
        <f t="shared" si="3"/>
        <v>8</v>
      </c>
      <c r="G14" s="130">
        <f t="shared" si="3"/>
        <v>239</v>
      </c>
      <c r="H14" s="130">
        <f t="shared" si="3"/>
        <v>514</v>
      </c>
      <c r="I14" s="130">
        <f t="shared" si="3"/>
        <v>513</v>
      </c>
      <c r="J14" s="130">
        <f t="shared" si="3"/>
        <v>1</v>
      </c>
      <c r="K14" s="130">
        <f t="shared" si="3"/>
        <v>393</v>
      </c>
      <c r="L14" s="130">
        <f t="shared" si="3"/>
        <v>120</v>
      </c>
      <c r="M14" s="131">
        <f t="shared" si="0"/>
        <v>2.1506276150627617</v>
      </c>
      <c r="N14" s="131">
        <f t="shared" si="1"/>
        <v>0.76608187134502925</v>
      </c>
    </row>
    <row r="15" spans="1:14" outlineLevel="2" x14ac:dyDescent="0.25">
      <c r="A15" s="127">
        <v>8</v>
      </c>
      <c r="B15" s="128" t="s">
        <v>308</v>
      </c>
      <c r="C15" s="129" t="s">
        <v>177</v>
      </c>
      <c r="D15" s="130">
        <v>20</v>
      </c>
      <c r="E15" s="128">
        <v>600</v>
      </c>
      <c r="F15" s="128">
        <v>4</v>
      </c>
      <c r="G15" s="128">
        <v>122</v>
      </c>
      <c r="H15" s="130">
        <f t="shared" ref="H15:H25" si="4">+I15+J15</f>
        <v>0</v>
      </c>
      <c r="I15" s="130">
        <f t="shared" ref="I15:I25" si="5">+K15+L15</f>
        <v>0</v>
      </c>
      <c r="J15" s="130">
        <v>0</v>
      </c>
      <c r="K15" s="130">
        <v>0</v>
      </c>
      <c r="L15" s="130">
        <v>0</v>
      </c>
      <c r="M15" s="131">
        <f t="shared" si="0"/>
        <v>0</v>
      </c>
      <c r="N15" s="131" t="e">
        <f t="shared" si="1"/>
        <v>#DIV/0!</v>
      </c>
    </row>
    <row r="16" spans="1:14" outlineLevel="2" x14ac:dyDescent="0.25">
      <c r="A16" s="127">
        <v>9</v>
      </c>
      <c r="B16" s="128" t="s">
        <v>309</v>
      </c>
      <c r="C16" s="129" t="s">
        <v>177</v>
      </c>
      <c r="D16" s="130">
        <v>36</v>
      </c>
      <c r="E16" s="128">
        <v>1100</v>
      </c>
      <c r="F16" s="128">
        <v>8</v>
      </c>
      <c r="G16" s="128">
        <v>246</v>
      </c>
      <c r="H16" s="130">
        <f t="shared" si="4"/>
        <v>57</v>
      </c>
      <c r="I16" s="130">
        <f t="shared" si="5"/>
        <v>57</v>
      </c>
      <c r="J16" s="130">
        <v>0</v>
      </c>
      <c r="K16" s="130">
        <v>26</v>
      </c>
      <c r="L16" s="130">
        <v>31</v>
      </c>
      <c r="M16" s="131">
        <f t="shared" si="0"/>
        <v>0.23170731707317074</v>
      </c>
      <c r="N16" s="131">
        <f t="shared" si="1"/>
        <v>0.45614035087719296</v>
      </c>
    </row>
    <row r="17" spans="1:14" outlineLevel="2" x14ac:dyDescent="0.25">
      <c r="A17" s="127">
        <v>10</v>
      </c>
      <c r="B17" s="128" t="s">
        <v>310</v>
      </c>
      <c r="C17" s="129" t="s">
        <v>177</v>
      </c>
      <c r="D17" s="130">
        <v>28</v>
      </c>
      <c r="E17" s="128">
        <v>820</v>
      </c>
      <c r="F17" s="128">
        <v>9</v>
      </c>
      <c r="G17" s="128">
        <v>260</v>
      </c>
      <c r="H17" s="130">
        <f t="shared" si="4"/>
        <v>13</v>
      </c>
      <c r="I17" s="130">
        <f t="shared" si="5"/>
        <v>13</v>
      </c>
      <c r="J17" s="130">
        <v>0</v>
      </c>
      <c r="K17" s="130">
        <v>10</v>
      </c>
      <c r="L17" s="130">
        <v>3</v>
      </c>
      <c r="M17" s="131">
        <f t="shared" si="0"/>
        <v>0.05</v>
      </c>
      <c r="N17" s="131">
        <f t="shared" si="1"/>
        <v>0.76923076923076927</v>
      </c>
    </row>
    <row r="18" spans="1:14" outlineLevel="2" x14ac:dyDescent="0.25">
      <c r="A18" s="127">
        <v>11</v>
      </c>
      <c r="B18" s="128" t="s">
        <v>311</v>
      </c>
      <c r="C18" s="129" t="s">
        <v>177</v>
      </c>
      <c r="D18" s="133">
        <v>31</v>
      </c>
      <c r="E18" s="128">
        <v>930</v>
      </c>
      <c r="F18" s="128">
        <v>8</v>
      </c>
      <c r="G18" s="128">
        <v>240</v>
      </c>
      <c r="H18" s="130">
        <f t="shared" si="4"/>
        <v>1</v>
      </c>
      <c r="I18" s="130">
        <f t="shared" si="5"/>
        <v>1</v>
      </c>
      <c r="J18" s="130">
        <v>0</v>
      </c>
      <c r="K18" s="130">
        <v>0</v>
      </c>
      <c r="L18" s="130">
        <v>1</v>
      </c>
      <c r="M18" s="131">
        <f t="shared" si="0"/>
        <v>4.1666666666666666E-3</v>
      </c>
      <c r="N18" s="131">
        <f t="shared" si="1"/>
        <v>0</v>
      </c>
    </row>
    <row r="19" spans="1:14" outlineLevel="2" x14ac:dyDescent="0.25">
      <c r="A19" s="127">
        <v>12</v>
      </c>
      <c r="B19" s="128" t="s">
        <v>312</v>
      </c>
      <c r="C19" s="129" t="s">
        <v>177</v>
      </c>
      <c r="D19" s="130">
        <v>36</v>
      </c>
      <c r="E19" s="128">
        <v>1230</v>
      </c>
      <c r="F19" s="128">
        <v>9</v>
      </c>
      <c r="G19" s="128">
        <v>279</v>
      </c>
      <c r="H19" s="130">
        <f t="shared" si="4"/>
        <v>72</v>
      </c>
      <c r="I19" s="130">
        <f t="shared" si="5"/>
        <v>72</v>
      </c>
      <c r="J19" s="130">
        <v>0</v>
      </c>
      <c r="K19" s="130">
        <v>22</v>
      </c>
      <c r="L19" s="130">
        <v>50</v>
      </c>
      <c r="M19" s="131">
        <f t="shared" si="0"/>
        <v>0.25806451612903225</v>
      </c>
      <c r="N19" s="131">
        <f t="shared" si="1"/>
        <v>0.30555555555555558</v>
      </c>
    </row>
    <row r="20" spans="1:14" outlineLevel="2" x14ac:dyDescent="0.25">
      <c r="A20" s="127">
        <v>13</v>
      </c>
      <c r="B20" s="128" t="s">
        <v>313</v>
      </c>
      <c r="C20" s="129" t="s">
        <v>177</v>
      </c>
      <c r="D20" s="130">
        <v>34</v>
      </c>
      <c r="E20" s="128">
        <v>1020</v>
      </c>
      <c r="F20" s="128">
        <v>10</v>
      </c>
      <c r="G20" s="128">
        <v>292</v>
      </c>
      <c r="H20" s="130">
        <f t="shared" si="4"/>
        <v>119</v>
      </c>
      <c r="I20" s="130">
        <f t="shared" si="5"/>
        <v>119</v>
      </c>
      <c r="J20" s="130">
        <v>0</v>
      </c>
      <c r="K20" s="130">
        <v>70</v>
      </c>
      <c r="L20" s="130">
        <v>49</v>
      </c>
      <c r="M20" s="131">
        <f t="shared" si="0"/>
        <v>0.40753424657534248</v>
      </c>
      <c r="N20" s="131">
        <f t="shared" si="1"/>
        <v>0.58823529411764708</v>
      </c>
    </row>
    <row r="21" spans="1:14" outlineLevel="2" x14ac:dyDescent="0.25">
      <c r="A21" s="127">
        <v>14</v>
      </c>
      <c r="B21" s="128" t="s">
        <v>314</v>
      </c>
      <c r="C21" s="129" t="s">
        <v>177</v>
      </c>
      <c r="D21" s="130">
        <v>38</v>
      </c>
      <c r="E21" s="128">
        <v>1100</v>
      </c>
      <c r="F21" s="128">
        <v>9</v>
      </c>
      <c r="G21" s="128">
        <v>294</v>
      </c>
      <c r="H21" s="130">
        <f t="shared" si="4"/>
        <v>61</v>
      </c>
      <c r="I21" s="130">
        <f t="shared" si="5"/>
        <v>61</v>
      </c>
      <c r="J21" s="130">
        <v>0</v>
      </c>
      <c r="K21" s="130">
        <v>22</v>
      </c>
      <c r="L21" s="130">
        <v>39</v>
      </c>
      <c r="M21" s="131">
        <f t="shared" si="0"/>
        <v>0.20748299319727892</v>
      </c>
      <c r="N21" s="131">
        <f t="shared" si="1"/>
        <v>0.36065573770491804</v>
      </c>
    </row>
    <row r="22" spans="1:14" outlineLevel="2" x14ac:dyDescent="0.25">
      <c r="A22" s="127">
        <v>15</v>
      </c>
      <c r="B22" s="128" t="s">
        <v>315</v>
      </c>
      <c r="C22" s="129" t="s">
        <v>177</v>
      </c>
      <c r="D22" s="130">
        <v>38</v>
      </c>
      <c r="E22" s="128">
        <v>1150</v>
      </c>
      <c r="F22" s="128">
        <v>11</v>
      </c>
      <c r="G22" s="128">
        <v>329</v>
      </c>
      <c r="H22" s="130">
        <f t="shared" si="4"/>
        <v>7</v>
      </c>
      <c r="I22" s="130">
        <f t="shared" si="5"/>
        <v>7</v>
      </c>
      <c r="J22" s="130">
        <v>0</v>
      </c>
      <c r="K22" s="130">
        <v>1</v>
      </c>
      <c r="L22" s="130">
        <v>6</v>
      </c>
      <c r="M22" s="131">
        <f t="shared" si="0"/>
        <v>2.1276595744680851E-2</v>
      </c>
      <c r="N22" s="131">
        <f t="shared" si="1"/>
        <v>0.14285714285714285</v>
      </c>
    </row>
    <row r="23" spans="1:14" outlineLevel="2" x14ac:dyDescent="0.25">
      <c r="A23" s="127">
        <v>16</v>
      </c>
      <c r="B23" s="128" t="s">
        <v>316</v>
      </c>
      <c r="C23" s="129" t="s">
        <v>177</v>
      </c>
      <c r="D23" s="130">
        <v>34</v>
      </c>
      <c r="E23" s="128">
        <v>1100</v>
      </c>
      <c r="F23" s="128">
        <v>10</v>
      </c>
      <c r="G23" s="128">
        <v>310</v>
      </c>
      <c r="H23" s="130">
        <f t="shared" si="4"/>
        <v>17</v>
      </c>
      <c r="I23" s="130">
        <f t="shared" si="5"/>
        <v>17</v>
      </c>
      <c r="J23" s="130">
        <v>0</v>
      </c>
      <c r="K23" s="130">
        <v>16</v>
      </c>
      <c r="L23" s="130">
        <v>1</v>
      </c>
      <c r="M23" s="131">
        <f t="shared" si="0"/>
        <v>5.4838709677419356E-2</v>
      </c>
      <c r="N23" s="131">
        <f t="shared" si="1"/>
        <v>0.94117647058823528</v>
      </c>
    </row>
    <row r="24" spans="1:14" outlineLevel="2" x14ac:dyDescent="0.25">
      <c r="A24" s="127">
        <v>17</v>
      </c>
      <c r="B24" s="128" t="s">
        <v>317</v>
      </c>
      <c r="C24" s="129" t="s">
        <v>177</v>
      </c>
      <c r="D24" s="130">
        <v>19</v>
      </c>
      <c r="E24" s="128">
        <v>660</v>
      </c>
      <c r="F24" s="128">
        <v>7</v>
      </c>
      <c r="G24" s="128">
        <v>224</v>
      </c>
      <c r="H24" s="130">
        <f t="shared" si="4"/>
        <v>22</v>
      </c>
      <c r="I24" s="130">
        <f t="shared" si="5"/>
        <v>22</v>
      </c>
      <c r="J24" s="130">
        <v>0</v>
      </c>
      <c r="K24" s="130">
        <v>22</v>
      </c>
      <c r="L24" s="130">
        <v>0</v>
      </c>
      <c r="M24" s="131">
        <f t="shared" si="0"/>
        <v>9.8214285714285712E-2</v>
      </c>
      <c r="N24" s="131">
        <f t="shared" si="1"/>
        <v>1</v>
      </c>
    </row>
    <row r="25" spans="1:14" outlineLevel="2" x14ac:dyDescent="0.25">
      <c r="A25" s="127">
        <v>18</v>
      </c>
      <c r="B25" s="128" t="s">
        <v>318</v>
      </c>
      <c r="C25" s="129" t="s">
        <v>177</v>
      </c>
      <c r="D25" s="130">
        <v>39</v>
      </c>
      <c r="E25" s="128">
        <v>1150</v>
      </c>
      <c r="F25" s="128">
        <v>8</v>
      </c>
      <c r="G25" s="128">
        <v>219</v>
      </c>
      <c r="H25" s="130">
        <f t="shared" si="4"/>
        <v>35</v>
      </c>
      <c r="I25" s="130">
        <f t="shared" si="5"/>
        <v>35</v>
      </c>
      <c r="J25" s="130">
        <v>0</v>
      </c>
      <c r="K25" s="130">
        <v>26</v>
      </c>
      <c r="L25" s="130">
        <v>9</v>
      </c>
      <c r="M25" s="131">
        <f t="shared" si="0"/>
        <v>0.15981735159817351</v>
      </c>
      <c r="N25" s="131">
        <f t="shared" si="1"/>
        <v>0.74285714285714288</v>
      </c>
    </row>
    <row r="26" spans="1:14" ht="29.25" outlineLevel="1" x14ac:dyDescent="0.25">
      <c r="A26" s="127"/>
      <c r="B26" s="128"/>
      <c r="C26" s="132" t="s">
        <v>319</v>
      </c>
      <c r="D26" s="130">
        <f t="shared" ref="D26:L26" si="6">SUBTOTAL(9,D15:D25)</f>
        <v>353</v>
      </c>
      <c r="E26" s="128">
        <f t="shared" si="6"/>
        <v>10860</v>
      </c>
      <c r="F26" s="128">
        <f t="shared" si="6"/>
        <v>93</v>
      </c>
      <c r="G26" s="128">
        <f t="shared" si="6"/>
        <v>2815</v>
      </c>
      <c r="H26" s="130">
        <f t="shared" si="6"/>
        <v>404</v>
      </c>
      <c r="I26" s="130">
        <f t="shared" si="6"/>
        <v>404</v>
      </c>
      <c r="J26" s="130">
        <f t="shared" si="6"/>
        <v>0</v>
      </c>
      <c r="K26" s="130">
        <f t="shared" si="6"/>
        <v>215</v>
      </c>
      <c r="L26" s="130">
        <f t="shared" si="6"/>
        <v>189</v>
      </c>
      <c r="M26" s="131">
        <f t="shared" si="0"/>
        <v>0.14351687388987566</v>
      </c>
      <c r="N26" s="131">
        <f t="shared" si="1"/>
        <v>0.53217821782178221</v>
      </c>
    </row>
    <row r="27" spans="1:14" x14ac:dyDescent="0.25">
      <c r="A27" s="127"/>
      <c r="B27" s="128"/>
      <c r="C27" s="132" t="s">
        <v>320</v>
      </c>
      <c r="D27" s="130">
        <f t="shared" ref="D27:L27" si="7">SUBTOTAL(9,D6:D25)</f>
        <v>612</v>
      </c>
      <c r="E27" s="128">
        <f t="shared" si="7"/>
        <v>18670</v>
      </c>
      <c r="F27" s="128">
        <f t="shared" si="7"/>
        <v>146</v>
      </c>
      <c r="G27" s="128">
        <f t="shared" si="7"/>
        <v>4349</v>
      </c>
      <c r="H27" s="130">
        <f t="shared" si="7"/>
        <v>1268</v>
      </c>
      <c r="I27" s="130">
        <f t="shared" si="7"/>
        <v>1264</v>
      </c>
      <c r="J27" s="130">
        <f t="shared" si="7"/>
        <v>4</v>
      </c>
      <c r="K27" s="130">
        <f t="shared" si="7"/>
        <v>756</v>
      </c>
      <c r="L27" s="130">
        <f t="shared" si="7"/>
        <v>508</v>
      </c>
      <c r="M27" s="131">
        <f t="shared" si="0"/>
        <v>0.29156127845481722</v>
      </c>
      <c r="N27" s="131">
        <f t="shared" si="1"/>
        <v>0.59810126582278478</v>
      </c>
    </row>
  </sheetData>
  <mergeCells count="20">
    <mergeCell ref="K3:K4"/>
    <mergeCell ref="L3:L4"/>
    <mergeCell ref="M3:M4"/>
    <mergeCell ref="N3:N4"/>
    <mergeCell ref="E3:E4"/>
    <mergeCell ref="F3:F4"/>
    <mergeCell ref="G3:G4"/>
    <mergeCell ref="H3:H4"/>
    <mergeCell ref="I3:I4"/>
    <mergeCell ref="J3:J4"/>
    <mergeCell ref="A1:N1"/>
    <mergeCell ref="A2:A4"/>
    <mergeCell ref="B2:B4"/>
    <mergeCell ref="C2:C4"/>
    <mergeCell ref="D2:E2"/>
    <mergeCell ref="F2:H2"/>
    <mergeCell ref="I2:J2"/>
    <mergeCell ref="K2:L2"/>
    <mergeCell ref="M2:N2"/>
    <mergeCell ref="D3:D4"/>
  </mergeCells>
  <conditionalFormatting sqref="B6:C27">
    <cfRule type="containsText" dxfId="155" priority="78" operator="containsText" text="Bhopal">
      <formula>NOT(ISERROR(SEARCH("Bhopal",B6)))</formula>
    </cfRule>
  </conditionalFormatting>
  <conditionalFormatting sqref="B2:C2">
    <cfRule type="containsText" dxfId="153" priority="33" operator="containsText" text="Dakshina Kannada">
      <formula>NOT(ISERROR(SEARCH("Dakshina Kannada",B2)))</formula>
    </cfRule>
  </conditionalFormatting>
  <conditionalFormatting sqref="B2:C2">
    <cfRule type="containsText" dxfId="151" priority="29" operator="containsText" text="Udupi">
      <formula>NOT(ISERROR(SEARCH("Udupi",B2)))</formula>
    </cfRule>
    <cfRule type="containsText" dxfId="150" priority="30" operator="containsText" text="Ramanagar">
      <formula>NOT(ISERROR(SEARCH("Ramanagar",B2)))</formula>
    </cfRule>
    <cfRule type="containsText" dxfId="149" priority="31" operator="containsText" text="Bengaluru">
      <formula>NOT(ISERROR(SEARCH("Bengaluru",B2)))</formula>
    </cfRule>
    <cfRule type="containsText" dxfId="148" priority="32" operator="containsText" text="Bijapur">
      <formula>NOT(ISERROR(SEARCH("Bijapur",B2)))</formula>
    </cfRule>
  </conditionalFormatting>
  <conditionalFormatting sqref="B2:C2">
    <cfRule type="containsText" dxfId="143" priority="28" operator="containsText" text="pune">
      <formula>NOT(ISERROR(SEARCH("pune",B2)))</formula>
    </cfRule>
  </conditionalFormatting>
  <conditionalFormatting sqref="B2:C2">
    <cfRule type="containsText" dxfId="141" priority="27" operator="containsText" text="Bengaluru">
      <formula>NOT(ISERROR(SEARCH("Bengaluru",B2)))</formula>
    </cfRule>
  </conditionalFormatting>
  <conditionalFormatting sqref="B2:C2">
    <cfRule type="containsText" dxfId="139" priority="16" operator="containsText" text="Howrah">
      <formula>NOT(ISERROR(SEARCH("Howrah",B2)))</formula>
    </cfRule>
    <cfRule type="containsText" dxfId="138" priority="17" operator="containsText" text="Lucknow">
      <formula>NOT(ISERROR(SEARCH("Lucknow",B2)))</formula>
    </cfRule>
    <cfRule type="containsText" dxfId="137" priority="18" operator="containsText" text="Srikakulam">
      <formula>NOT(ISERROR(SEARCH("Srikakulam",B2)))</formula>
    </cfRule>
    <cfRule type="containsText" dxfId="136" priority="19" operator="containsText" text="Jaipur">
      <formula>NOT(ISERROR(SEARCH("Jaipur",B2)))</formula>
    </cfRule>
    <cfRule type="containsText" dxfId="135" priority="20" operator="containsText" text="Raebareli">
      <formula>NOT(ISERROR(SEARCH("Raebareli",B2)))</formula>
    </cfRule>
    <cfRule type="containsText" dxfId="134" priority="21" operator="containsText" text="Bhopal">
      <formula>NOT(ISERROR(SEARCH("Bhopal",B2)))</formula>
    </cfRule>
    <cfRule type="containsText" dxfId="133" priority="22" operator="containsText" text="Ranchi">
      <formula>NOT(ISERROR(SEARCH("Ranchi",B2)))</formula>
    </cfRule>
    <cfRule type="containsText" dxfId="132" priority="23" operator="containsText" text="Ramanagara">
      <formula>NOT(ISERROR(SEARCH("Ramanagara",B2)))</formula>
    </cfRule>
    <cfRule type="containsText" dxfId="131" priority="24" operator="containsText" text="Bijapur">
      <formula>NOT(ISERROR(SEARCH("Bijapur",B2)))</formula>
    </cfRule>
    <cfRule type="containsText" dxfId="130" priority="25" operator="containsText" text="Dakshina Kannada">
      <formula>NOT(ISERROR(SEARCH("Dakshina Kannada",B2)))</formula>
    </cfRule>
    <cfRule type="containsText" dxfId="129" priority="26" operator="containsText" text="Uttara Kannada">
      <formula>NOT(ISERROR(SEARCH("Uttara Kannada",B2)))</formula>
    </cfRule>
  </conditionalFormatting>
  <conditionalFormatting sqref="B2:C2">
    <cfRule type="containsText" dxfId="117" priority="15" operator="containsText" text="Howrah">
      <formula>NOT(ISERROR(SEARCH("Howrah",B2)))</formula>
    </cfRule>
  </conditionalFormatting>
  <conditionalFormatting sqref="B2:C2">
    <cfRule type="containsText" dxfId="115" priority="12" operator="containsText" text="Uttara Kannada">
      <formula>NOT(ISERROR(SEARCH("Uttara Kannada",B2)))</formula>
    </cfRule>
    <cfRule type="containsText" dxfId="114" priority="13" operator="containsText" text="Ramanagara">
      <formula>NOT(ISERROR(SEARCH("Ramanagara",B2)))</formula>
    </cfRule>
    <cfRule type="containsText" dxfId="113" priority="14" operator="containsText" text="Dakshina Kannada">
      <formula>NOT(ISERROR(SEARCH("Dakshina Kannada",B2)))</formula>
    </cfRule>
  </conditionalFormatting>
  <conditionalFormatting sqref="B2:C2">
    <cfRule type="containsText" dxfId="109" priority="7" operator="containsText" text="Aurangabad">
      <formula>NOT(ISERROR(SEARCH("Aurangabad",B2)))</formula>
    </cfRule>
    <cfRule type="containsText" dxfId="108" priority="8" operator="containsText" text="Jaipur">
      <formula>NOT(ISERROR(SEARCH("Jaipur",B2)))</formula>
    </cfRule>
    <cfRule type="containsText" dxfId="107" priority="9" operator="containsText" text="Bengaluru">
      <formula>NOT(ISERROR(SEARCH("Bengaluru",B2)))</formula>
    </cfRule>
    <cfRule type="containsText" dxfId="106" priority="10" operator="containsText" text="Udupi">
      <formula>NOT(ISERROR(SEARCH("Udupi",B2)))</formula>
    </cfRule>
    <cfRule type="containsText" dxfId="105" priority="11" operator="containsText" text="Bijapur">
      <formula>NOT(ISERROR(SEARCH("Bijapur",B2)))</formula>
    </cfRule>
  </conditionalFormatting>
  <conditionalFormatting sqref="B2:C2">
    <cfRule type="containsText" dxfId="99" priority="5" operator="containsText" text="Moga">
      <formula>NOT(ISERROR(SEARCH("Moga",B2)))</formula>
    </cfRule>
    <cfRule type="containsText" dxfId="98" priority="6" operator="containsText" text="Moha">
      <formula>NOT(ISERROR(SEARCH("Moha",B2)))</formula>
    </cfRule>
  </conditionalFormatting>
  <conditionalFormatting sqref="B2:C2">
    <cfRule type="containsText" dxfId="95" priority="3" operator="containsText" text="Pratapgarh">
      <formula>NOT(ISERROR(SEARCH("Pratapgarh",B2)))</formula>
    </cfRule>
    <cfRule type="containsText" dxfId="94" priority="4" operator="containsText" text="Pune">
      <formula>NOT(ISERROR(SEARCH("Pune",B2)))</formula>
    </cfRule>
  </conditionalFormatting>
  <conditionalFormatting sqref="B2:C2">
    <cfRule type="containsText" dxfId="91" priority="2" operator="containsText" text="Bhopal">
      <formula>NOT(ISERROR(SEARCH("Bhopal",B2)))</formula>
    </cfRule>
  </conditionalFormatting>
  <conditionalFormatting sqref="B2:C2">
    <cfRule type="duplicateValues" dxfId="89" priority="34"/>
    <cfRule type="duplicateValues" dxfId="88" priority="35"/>
  </conditionalFormatting>
  <conditionalFormatting sqref="B2:C2">
    <cfRule type="containsText" dxfId="85" priority="36" operator="containsText" text="Bilaspur">
      <formula>NOT(ISERROR(SEARCH("Bilaspur",B2)))</formula>
    </cfRule>
    <cfRule type="containsText" dxfId="84" priority="37" operator="containsText" text="Aurangabad">
      <formula>NOT(ISERROR(SEARCH("Aurangabad",B2)))</formula>
    </cfRule>
    <cfRule type="duplicateValues" dxfId="83" priority="38"/>
  </conditionalFormatting>
  <conditionalFormatting sqref="B2:C2">
    <cfRule type="containsText" dxfId="79" priority="39" operator="containsText" text="Raebareli">
      <formula>NOT(ISERROR(SEARCH("Raebareli",B2)))</formula>
    </cfRule>
    <cfRule type="containsText" dxfId="78" priority="40" operator="containsText" text="moga">
      <formula>NOT(ISERROR(SEARCH("moga",B2)))</formula>
    </cfRule>
    <cfRule type="containsText" dxfId="77" priority="41" operator="containsText" text="Kanpur">
      <formula>NOT(ISERROR(SEARCH("Kanpur",B2)))</formula>
    </cfRule>
    <cfRule type="containsText" dxfId="76" priority="42" operator="containsText" text="Jaipur">
      <formula>NOT(ISERROR(SEARCH("Jaipur",B2)))</formula>
    </cfRule>
    <cfRule type="containsText" dxfId="75" priority="43" operator="containsText" text="Hamirpur">
      <formula>NOT(ISERROR(SEARCH("Hamirpur",B2)))</formula>
    </cfRule>
    <cfRule type="containsText" dxfId="74" priority="44" operator="containsText" text="Chittoor">
      <formula>NOT(ISERROR(SEARCH("Chittoor",B2)))</formula>
    </cfRule>
    <cfRule type="containsText" dxfId="73" priority="45" operator="containsText" text="Bilaspur">
      <formula>NOT(ISERROR(SEARCH("Bilaspur",B2)))</formula>
    </cfRule>
    <cfRule type="containsText" dxfId="72" priority="46" operator="containsText" text="Agartala">
      <formula>NOT(ISERROR(SEARCH("Agartala",B2)))</formula>
    </cfRule>
    <cfRule type="containsText" dxfId="71" priority="47" operator="containsText" text="Srikakulam">
      <formula>NOT(ISERROR(SEARCH("Srikakulam",B2)))</formula>
    </cfRule>
    <cfRule type="containsText" dxfId="70" priority="48" operator="containsText" text="Shimla">
      <formula>NOT(ISERROR(SEARCH("Shimla",B2)))</formula>
    </cfRule>
    <cfRule type="duplicateValues" dxfId="69" priority="49"/>
  </conditionalFormatting>
  <conditionalFormatting sqref="B2:C2">
    <cfRule type="containsText" dxfId="57" priority="50" operator="containsText" text="Srikakulam">
      <formula>NOT(ISERROR(SEARCH("Srikakulam",B2)))</formula>
    </cfRule>
    <cfRule type="containsText" dxfId="56" priority="51" operator="containsText" text="Lucknow">
      <formula>NOT(ISERROR(SEARCH("Lucknow",B2)))</formula>
    </cfRule>
    <cfRule type="containsText" dxfId="55" priority="52" operator="containsText" text="Chittoor">
      <formula>NOT(ISERROR(SEARCH("Chittoor",B2)))</formula>
    </cfRule>
    <cfRule type="duplicateValues" dxfId="54" priority="53"/>
  </conditionalFormatting>
  <conditionalFormatting sqref="B2:C2">
    <cfRule type="containsText" dxfId="49" priority="54" operator="containsText" text="Bilaspur">
      <formula>NOT(ISERROR(SEARCH("Bilaspur",B2)))</formula>
    </cfRule>
    <cfRule type="containsText" dxfId="48" priority="55" operator="containsText" text="Bhopal">
      <formula>NOT(ISERROR(SEARCH("Bhopal",B2)))</formula>
    </cfRule>
    <cfRule type="containsText" dxfId="47" priority="56" operator="containsText" text="Aurangabad">
      <formula>NOT(ISERROR(SEARCH("Aurangabad",B2)))</formula>
    </cfRule>
    <cfRule type="containsText" dxfId="46" priority="57" operator="containsText" text="Howrah">
      <formula>NOT(ISERROR(SEARCH("Howrah",B2)))</formula>
    </cfRule>
    <cfRule type="containsText" dxfId="45" priority="58" operator="containsText" text="Chittoor">
      <formula>NOT(ISERROR(SEARCH("Chittoor",B2)))</formula>
    </cfRule>
    <cfRule type="containsText" dxfId="44" priority="59" operator="containsText" text="jaipur">
      <formula>NOT(ISERROR(SEARCH("jaipur",B2)))</formula>
    </cfRule>
    <cfRule type="containsText" dxfId="43" priority="60" operator="containsText" text="Hamirpur">
      <formula>NOT(ISERROR(SEARCH("Hamirpur",B2)))</formula>
    </cfRule>
    <cfRule type="containsText" dxfId="42" priority="61" operator="containsText" text="Raebareli">
      <formula>NOT(ISERROR(SEARCH("Raebareli",B2)))</formula>
    </cfRule>
    <cfRule type="containsText" dxfId="41" priority="62" operator="containsText" text="Uttara Kannada">
      <formula>NOT(ISERROR(SEARCH("Uttara Kannada",B2)))</formula>
    </cfRule>
    <cfRule type="containsText" dxfId="40" priority="63" operator="containsText" text="Agartala">
      <formula>NOT(ISERROR(SEARCH("Agartala",B2)))</formula>
    </cfRule>
    <cfRule type="containsText" dxfId="39" priority="64" operator="containsText" text="Udupi">
      <formula>NOT(ISERROR(SEARCH("Udupi",B2)))</formula>
    </cfRule>
    <cfRule type="containsText" dxfId="38" priority="65" operator="containsText" text="Ranchi">
      <formula>NOT(ISERROR(SEARCH("Ranchi",B2)))</formula>
    </cfRule>
    <cfRule type="duplicateValues" dxfId="37" priority="66"/>
    <cfRule type="duplicateValues" dxfId="36" priority="67"/>
  </conditionalFormatting>
  <conditionalFormatting sqref="B2:C2">
    <cfRule type="containsText" dxfId="21" priority="68" operator="containsText" text="Srikakulam">
      <formula>NOT(ISERROR(SEARCH("Srikakulam",B2)))</formula>
    </cfRule>
    <cfRule type="containsText" dxfId="20" priority="69" operator="containsText" text="Uttara Kannada">
      <formula>NOT(ISERROR(SEARCH("Uttara Kannada",B2)))</formula>
    </cfRule>
    <cfRule type="containsText" dxfId="19" priority="70" operator="containsText" text="Hamirpur">
      <formula>NOT(ISERROR(SEARCH("Hamirpur",B2)))</formula>
    </cfRule>
    <cfRule type="containsText" dxfId="18" priority="71" operator="containsText" text="Bilaspur">
      <formula>NOT(ISERROR(SEARCH("Bilaspur",B2)))</formula>
    </cfRule>
    <cfRule type="containsText" dxfId="17" priority="72" operator="containsText" text="Bijapur">
      <formula>NOT(ISERROR(SEARCH("Bijapur",B2)))</formula>
    </cfRule>
    <cfRule type="containsText" dxfId="16" priority="73" operator="containsText" text="Nelamangala">
      <formula>NOT(ISERROR(SEARCH("Nelamangala",B2)))</formula>
    </cfRule>
    <cfRule type="containsText" dxfId="15" priority="74" operator="containsText" text="Pratapgarh">
      <formula>NOT(ISERROR(SEARCH("Pratapgarh",B2)))</formula>
    </cfRule>
    <cfRule type="containsText" dxfId="14" priority="75" operator="containsText" text="Pune">
      <formula>NOT(ISERROR(SEARCH("Pune",B2)))</formula>
    </cfRule>
    <cfRule type="containsText" dxfId="13" priority="76" operator="containsText" text="Raebareli">
      <formula>NOT(ISERROR(SEARCH("Raebareli",B2)))</formula>
    </cfRule>
    <cfRule type="duplicateValues" dxfId="12" priority="77"/>
  </conditionalFormatting>
  <conditionalFormatting sqref="B6:C27">
    <cfRule type="containsText" dxfId="1" priority="1" operator="containsText" text="Bhopal">
      <formula>NOT(ISERROR(SEARCH("Bhopal",B6)))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3"/>
  <sheetViews>
    <sheetView topLeftCell="A7" workbookViewId="0">
      <selection activeCell="D15" sqref="D15"/>
    </sheetView>
  </sheetViews>
  <sheetFormatPr defaultColWidth="12.42578125" defaultRowHeight="15.75" x14ac:dyDescent="0.25"/>
  <cols>
    <col min="1" max="1" width="4.5703125" style="135" customWidth="1"/>
    <col min="2" max="2" width="39.42578125" style="135" customWidth="1"/>
    <col min="3" max="3" width="10.28515625" style="135" customWidth="1"/>
    <col min="4" max="4" width="16.42578125" style="135" customWidth="1"/>
    <col min="5" max="5" width="15.7109375" style="135" customWidth="1"/>
    <col min="6" max="6" width="12.140625" style="135" customWidth="1"/>
    <col min="7" max="7" width="16" style="135" customWidth="1"/>
    <col min="8" max="8" width="15" style="135" customWidth="1"/>
    <col min="9" max="9" width="20.28515625" style="135" customWidth="1"/>
    <col min="10" max="11" width="14.28515625" style="135" customWidth="1"/>
    <col min="12" max="12" width="13.5703125" style="135" customWidth="1"/>
    <col min="13" max="246" width="12.42578125" style="138" customWidth="1"/>
  </cols>
  <sheetData>
    <row r="1" spans="1:246" ht="24.75" customHeight="1" x14ac:dyDescent="0.25">
      <c r="A1" s="135" t="s">
        <v>321</v>
      </c>
      <c r="B1" s="136" t="s">
        <v>322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46" ht="24.75" customHeight="1" x14ac:dyDescent="0.25">
      <c r="B2" s="137" t="s">
        <v>323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246" ht="24.75" customHeight="1" x14ac:dyDescent="0.3">
      <c r="B3" s="139" t="s">
        <v>324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246" ht="18.75" x14ac:dyDescent="0.3">
      <c r="A4" s="141"/>
      <c r="B4" s="142" t="s">
        <v>325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246" ht="18.75" hidden="1" x14ac:dyDescent="0.3">
      <c r="A5" s="141"/>
      <c r="B5" s="144"/>
      <c r="C5" s="145"/>
      <c r="D5" s="146"/>
      <c r="E5" s="146"/>
      <c r="F5" s="146"/>
      <c r="G5" s="146"/>
      <c r="H5" s="146"/>
      <c r="I5" s="146"/>
      <c r="J5" s="146"/>
      <c r="K5" s="146"/>
      <c r="L5" s="145"/>
    </row>
    <row r="6" spans="1:246" ht="19.5" customHeight="1" x14ac:dyDescent="0.25">
      <c r="A6" s="147"/>
      <c r="D6" s="148" t="s">
        <v>326</v>
      </c>
      <c r="E6" s="148"/>
      <c r="F6" s="148"/>
      <c r="G6" s="148"/>
      <c r="H6" s="148" t="s">
        <v>327</v>
      </c>
      <c r="I6" s="148"/>
      <c r="J6" s="148"/>
      <c r="K6" s="148"/>
    </row>
    <row r="7" spans="1:246" ht="51" customHeight="1" x14ac:dyDescent="0.25">
      <c r="A7" s="149" t="s">
        <v>328</v>
      </c>
      <c r="B7" s="150" t="s">
        <v>329</v>
      </c>
      <c r="C7" s="151" t="s">
        <v>330</v>
      </c>
      <c r="D7" s="151" t="s">
        <v>174</v>
      </c>
      <c r="E7" s="149" t="s">
        <v>92</v>
      </c>
      <c r="F7" s="152" t="s">
        <v>331</v>
      </c>
      <c r="G7" s="152" t="s">
        <v>332</v>
      </c>
      <c r="H7" s="149" t="s">
        <v>174</v>
      </c>
      <c r="I7" s="149" t="s">
        <v>92</v>
      </c>
      <c r="J7" s="152" t="s">
        <v>331</v>
      </c>
      <c r="K7" s="152" t="s">
        <v>332</v>
      </c>
      <c r="L7" s="152" t="s">
        <v>333</v>
      </c>
    </row>
    <row r="8" spans="1:246" x14ac:dyDescent="0.25">
      <c r="A8" s="153">
        <v>1</v>
      </c>
      <c r="B8" s="153" t="s">
        <v>17</v>
      </c>
      <c r="C8" s="153">
        <v>213</v>
      </c>
      <c r="D8" s="153">
        <v>3944.06</v>
      </c>
      <c r="E8" s="154">
        <v>4332.33</v>
      </c>
      <c r="F8" s="153">
        <v>10507.03</v>
      </c>
      <c r="G8" s="153">
        <v>18783.419999999998</v>
      </c>
      <c r="H8" s="153">
        <v>1830.52</v>
      </c>
      <c r="I8" s="153">
        <v>2681.87</v>
      </c>
      <c r="J8" s="153">
        <v>10097.73</v>
      </c>
      <c r="K8" s="153">
        <v>14610.12</v>
      </c>
      <c r="L8" s="153">
        <v>77.78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53">
        <v>2</v>
      </c>
      <c r="B9" s="153" t="s">
        <v>18</v>
      </c>
      <c r="C9" s="153">
        <v>65</v>
      </c>
      <c r="D9" s="153">
        <v>679.86</v>
      </c>
      <c r="E9" s="154">
        <v>970.57</v>
      </c>
      <c r="F9" s="153">
        <v>4434.76</v>
      </c>
      <c r="G9" s="153">
        <v>6085.19</v>
      </c>
      <c r="H9" s="153">
        <v>439.94</v>
      </c>
      <c r="I9" s="153">
        <v>754.63</v>
      </c>
      <c r="J9" s="153">
        <v>5249.17</v>
      </c>
      <c r="K9" s="153">
        <v>6443.74</v>
      </c>
      <c r="L9" s="153">
        <v>105.89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53">
        <v>3</v>
      </c>
      <c r="B10" s="153" t="s">
        <v>19</v>
      </c>
      <c r="C10" s="153">
        <v>55</v>
      </c>
      <c r="D10" s="153">
        <v>535.72</v>
      </c>
      <c r="E10" s="154">
        <v>317.48</v>
      </c>
      <c r="F10" s="153">
        <v>1995.72</v>
      </c>
      <c r="G10" s="153">
        <v>2848.92</v>
      </c>
      <c r="H10" s="153">
        <v>212.84</v>
      </c>
      <c r="I10" s="153">
        <v>308.42</v>
      </c>
      <c r="J10" s="153">
        <v>1891.26</v>
      </c>
      <c r="K10" s="153">
        <v>2412.52</v>
      </c>
      <c r="L10" s="153">
        <v>84.68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53">
        <v>4</v>
      </c>
      <c r="B11" s="153" t="s">
        <v>20</v>
      </c>
      <c r="C11" s="153">
        <v>113</v>
      </c>
      <c r="D11" s="153">
        <v>244.35</v>
      </c>
      <c r="E11" s="154">
        <v>671.4</v>
      </c>
      <c r="F11" s="153">
        <v>5080.2700000000004</v>
      </c>
      <c r="G11" s="153">
        <v>5996.02</v>
      </c>
      <c r="H11" s="153">
        <v>167.26</v>
      </c>
      <c r="I11" s="153">
        <v>678.68</v>
      </c>
      <c r="J11" s="153">
        <v>4603.26</v>
      </c>
      <c r="K11" s="153">
        <v>5449.2</v>
      </c>
      <c r="L11" s="153">
        <v>90.88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53">
        <v>5</v>
      </c>
      <c r="B12" s="153" t="s">
        <v>21</v>
      </c>
      <c r="C12" s="153">
        <v>118</v>
      </c>
      <c r="D12" s="153">
        <v>3220.37</v>
      </c>
      <c r="E12" s="154">
        <v>3153.52</v>
      </c>
      <c r="F12" s="153">
        <v>5427.37</v>
      </c>
      <c r="G12" s="153">
        <v>11801.26</v>
      </c>
      <c r="H12" s="153">
        <v>1068.8499999999999</v>
      </c>
      <c r="I12" s="153">
        <v>1159.81</v>
      </c>
      <c r="J12" s="153">
        <v>3463.98</v>
      </c>
      <c r="K12" s="153">
        <v>5692.64</v>
      </c>
      <c r="L12" s="153">
        <v>48.24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53">
        <v>6</v>
      </c>
      <c r="B13" s="153" t="s">
        <v>22</v>
      </c>
      <c r="C13" s="153">
        <v>65</v>
      </c>
      <c r="D13" s="153">
        <v>844.78</v>
      </c>
      <c r="E13" s="154">
        <v>449.12</v>
      </c>
      <c r="F13" s="153">
        <v>3409.84</v>
      </c>
      <c r="G13" s="153">
        <v>4703.74</v>
      </c>
      <c r="H13" s="153">
        <v>217.66</v>
      </c>
      <c r="I13" s="153">
        <v>202.87</v>
      </c>
      <c r="J13" s="153">
        <v>5990.66</v>
      </c>
      <c r="K13" s="153">
        <v>6411.19</v>
      </c>
      <c r="L13" s="153">
        <v>136.30000000000001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53">
        <v>7</v>
      </c>
      <c r="B14" s="153" t="s">
        <v>23</v>
      </c>
      <c r="C14" s="153">
        <v>46</v>
      </c>
      <c r="D14" s="153">
        <v>350.04</v>
      </c>
      <c r="E14" s="154">
        <v>194.14</v>
      </c>
      <c r="F14" s="153">
        <v>836.36</v>
      </c>
      <c r="G14" s="153">
        <v>1380.54</v>
      </c>
      <c r="H14" s="153">
        <v>160.71</v>
      </c>
      <c r="I14" s="153">
        <v>161.29</v>
      </c>
      <c r="J14" s="153">
        <v>979.63</v>
      </c>
      <c r="K14" s="153">
        <v>1301.6300000000001</v>
      </c>
      <c r="L14" s="153">
        <v>94.28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53">
        <v>8</v>
      </c>
      <c r="B15" s="153" t="s">
        <v>24</v>
      </c>
      <c r="C15" s="153">
        <v>16</v>
      </c>
      <c r="D15" s="153">
        <v>34.24</v>
      </c>
      <c r="E15" s="154">
        <v>75.83</v>
      </c>
      <c r="F15" s="153">
        <v>688.72</v>
      </c>
      <c r="G15" s="153">
        <v>798.79</v>
      </c>
      <c r="H15" s="153">
        <v>4.24</v>
      </c>
      <c r="I15" s="153">
        <v>8.83</v>
      </c>
      <c r="J15" s="153">
        <v>271.55</v>
      </c>
      <c r="K15" s="153">
        <v>284.62</v>
      </c>
      <c r="L15" s="153">
        <v>35.630000000000003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53">
        <v>9</v>
      </c>
      <c r="B16" s="153" t="s">
        <v>25</v>
      </c>
      <c r="C16" s="153">
        <v>183</v>
      </c>
      <c r="D16" s="153">
        <v>2339.6799999999998</v>
      </c>
      <c r="E16" s="154">
        <v>4232.49</v>
      </c>
      <c r="F16" s="153">
        <v>10800.78</v>
      </c>
      <c r="G16" s="153">
        <v>17372.95</v>
      </c>
      <c r="H16" s="153">
        <v>706.51</v>
      </c>
      <c r="I16" s="153">
        <v>1081.5899999999999</v>
      </c>
      <c r="J16" s="153">
        <v>15140.22</v>
      </c>
      <c r="K16" s="153">
        <v>16928.32</v>
      </c>
      <c r="L16" s="153">
        <v>97.44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53">
        <v>10</v>
      </c>
      <c r="B17" s="153" t="s">
        <v>26</v>
      </c>
      <c r="C17" s="153">
        <v>427</v>
      </c>
      <c r="D17" s="153">
        <v>13944.89</v>
      </c>
      <c r="E17" s="154">
        <v>22400.92</v>
      </c>
      <c r="F17" s="153">
        <v>42878.69</v>
      </c>
      <c r="G17" s="153">
        <v>79224.5</v>
      </c>
      <c r="H17" s="153">
        <v>6408.17</v>
      </c>
      <c r="I17" s="153">
        <v>11261.14</v>
      </c>
      <c r="J17" s="153">
        <v>34969.29</v>
      </c>
      <c r="K17" s="153">
        <v>52638.6</v>
      </c>
      <c r="L17" s="153">
        <v>66.44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53">
        <v>11</v>
      </c>
      <c r="B18" s="153" t="s">
        <v>27</v>
      </c>
      <c r="C18" s="153">
        <v>60</v>
      </c>
      <c r="D18" s="153">
        <v>1295.58</v>
      </c>
      <c r="E18" s="154">
        <v>910.55</v>
      </c>
      <c r="F18" s="153">
        <v>2283.81</v>
      </c>
      <c r="G18" s="153">
        <v>4489.9399999999996</v>
      </c>
      <c r="H18" s="153">
        <v>245.57</v>
      </c>
      <c r="I18" s="153">
        <v>394.35</v>
      </c>
      <c r="J18" s="153">
        <v>4235.07</v>
      </c>
      <c r="K18" s="153">
        <v>4874.99</v>
      </c>
      <c r="L18" s="153">
        <v>108.58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53">
        <v>12</v>
      </c>
      <c r="B19" s="153" t="s">
        <v>28</v>
      </c>
      <c r="C19" s="153">
        <v>107</v>
      </c>
      <c r="D19" s="153">
        <v>739.83</v>
      </c>
      <c r="E19" s="154">
        <v>1506.19</v>
      </c>
      <c r="F19" s="153">
        <v>9968.01</v>
      </c>
      <c r="G19" s="153">
        <v>12214.03</v>
      </c>
      <c r="H19" s="153">
        <v>351.16</v>
      </c>
      <c r="I19" s="153">
        <v>749.44</v>
      </c>
      <c r="J19" s="153">
        <v>5223.91</v>
      </c>
      <c r="K19" s="153">
        <v>6324.51</v>
      </c>
      <c r="L19" s="153">
        <v>51.78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s="158" customFormat="1" x14ac:dyDescent="0.25">
      <c r="A20" s="155"/>
      <c r="B20" s="156" t="s">
        <v>29</v>
      </c>
      <c r="C20" s="156">
        <v>1468</v>
      </c>
      <c r="D20" s="156">
        <v>28173.4</v>
      </c>
      <c r="E20" s="157">
        <v>39214.54</v>
      </c>
      <c r="F20" s="156">
        <v>98311.360000000001</v>
      </c>
      <c r="G20" s="156">
        <v>165699.29999999999</v>
      </c>
      <c r="H20" s="156">
        <v>11813.43</v>
      </c>
      <c r="I20" s="156">
        <v>19442.919999999998</v>
      </c>
      <c r="J20" s="156">
        <v>92115.73</v>
      </c>
      <c r="K20" s="156">
        <v>123372.08</v>
      </c>
      <c r="L20" s="156">
        <v>74.459999999999994</v>
      </c>
    </row>
    <row r="21" spans="1:246" x14ac:dyDescent="0.25">
      <c r="A21" s="153">
        <v>13</v>
      </c>
      <c r="B21" s="153" t="s">
        <v>30</v>
      </c>
      <c r="C21" s="153">
        <v>130</v>
      </c>
      <c r="D21" s="153">
        <v>729.36</v>
      </c>
      <c r="E21" s="154">
        <v>2641.93</v>
      </c>
      <c r="F21" s="153">
        <v>10331.879999999999</v>
      </c>
      <c r="G21" s="153">
        <v>13703.17</v>
      </c>
      <c r="H21" s="153">
        <v>724.3</v>
      </c>
      <c r="I21" s="153">
        <v>1497.34</v>
      </c>
      <c r="J21" s="153">
        <v>7431.41</v>
      </c>
      <c r="K21" s="153">
        <v>9653.0499999999993</v>
      </c>
      <c r="L21" s="153">
        <v>70.44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x14ac:dyDescent="0.25">
      <c r="A22" s="153">
        <v>14</v>
      </c>
      <c r="B22" s="153" t="s">
        <v>31</v>
      </c>
      <c r="C22" s="153">
        <v>127</v>
      </c>
      <c r="D22" s="153">
        <v>171.84</v>
      </c>
      <c r="E22" s="154">
        <v>453.89</v>
      </c>
      <c r="F22" s="153">
        <v>1887.56</v>
      </c>
      <c r="G22" s="153">
        <v>2513.29</v>
      </c>
      <c r="H22" s="153">
        <v>169.09</v>
      </c>
      <c r="I22" s="153">
        <v>765.15</v>
      </c>
      <c r="J22" s="153">
        <v>1066.92</v>
      </c>
      <c r="K22" s="153">
        <v>2001.16</v>
      </c>
      <c r="L22" s="153">
        <v>79.62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s="135" customFormat="1" x14ac:dyDescent="0.25">
      <c r="A23" s="153">
        <v>15</v>
      </c>
      <c r="B23" s="153" t="s">
        <v>32</v>
      </c>
      <c r="C23" s="153">
        <v>3</v>
      </c>
      <c r="D23" s="153">
        <v>0</v>
      </c>
      <c r="E23" s="153">
        <v>0</v>
      </c>
      <c r="F23" s="153">
        <v>41.8</v>
      </c>
      <c r="G23" s="153">
        <v>41.8</v>
      </c>
      <c r="H23" s="153">
        <v>0</v>
      </c>
      <c r="I23" s="153">
        <v>0</v>
      </c>
      <c r="J23" s="153">
        <v>151.16999999999999</v>
      </c>
      <c r="K23" s="153">
        <v>151.16999999999999</v>
      </c>
      <c r="L23" s="153">
        <v>361.65</v>
      </c>
    </row>
    <row r="24" spans="1:246" s="135" customFormat="1" x14ac:dyDescent="0.25">
      <c r="A24" s="153">
        <v>16</v>
      </c>
      <c r="B24" s="153" t="s">
        <v>33</v>
      </c>
      <c r="C24" s="153">
        <v>13</v>
      </c>
      <c r="D24" s="153">
        <v>111.74</v>
      </c>
      <c r="E24" s="153">
        <v>149.94</v>
      </c>
      <c r="F24" s="153">
        <v>116.15</v>
      </c>
      <c r="G24" s="153">
        <v>377.83</v>
      </c>
      <c r="H24" s="153">
        <v>149.4</v>
      </c>
      <c r="I24" s="153">
        <v>139.81</v>
      </c>
      <c r="J24" s="153">
        <v>107.04</v>
      </c>
      <c r="K24" s="153">
        <v>396.25</v>
      </c>
      <c r="L24" s="153">
        <v>104.88</v>
      </c>
    </row>
    <row r="25" spans="1:246" s="135" customFormat="1" x14ac:dyDescent="0.25">
      <c r="A25" s="153">
        <v>17</v>
      </c>
      <c r="B25" s="153" t="s">
        <v>34</v>
      </c>
      <c r="C25" s="153">
        <v>4</v>
      </c>
      <c r="D25" s="153">
        <v>0</v>
      </c>
      <c r="E25" s="153">
        <v>0</v>
      </c>
      <c r="F25" s="153">
        <v>291.91000000000003</v>
      </c>
      <c r="G25" s="153">
        <v>291.91000000000003</v>
      </c>
      <c r="H25" s="153">
        <v>0</v>
      </c>
      <c r="I25" s="153">
        <v>0</v>
      </c>
      <c r="J25" s="153">
        <v>592.21</v>
      </c>
      <c r="K25" s="153">
        <v>592.21</v>
      </c>
      <c r="L25" s="153">
        <v>202.87</v>
      </c>
    </row>
    <row r="26" spans="1:246" s="135" customFormat="1" x14ac:dyDescent="0.25">
      <c r="A26" s="153">
        <v>18</v>
      </c>
      <c r="B26" s="153" t="s">
        <v>35</v>
      </c>
      <c r="C26" s="153">
        <v>204</v>
      </c>
      <c r="D26" s="153">
        <v>2278.2199999999998</v>
      </c>
      <c r="E26" s="153">
        <v>3243.45</v>
      </c>
      <c r="F26" s="153">
        <v>10437.379999999999</v>
      </c>
      <c r="G26" s="153">
        <v>15959.05</v>
      </c>
      <c r="H26" s="153">
        <v>710.35</v>
      </c>
      <c r="I26" s="153">
        <v>4244.9799999999996</v>
      </c>
      <c r="J26" s="153">
        <v>18573.52</v>
      </c>
      <c r="K26" s="153">
        <v>23528.85</v>
      </c>
      <c r="L26" s="153">
        <v>147.43</v>
      </c>
    </row>
    <row r="27" spans="1:246" s="135" customFormat="1" x14ac:dyDescent="0.25">
      <c r="A27" s="153">
        <v>19</v>
      </c>
      <c r="B27" s="153" t="s">
        <v>36</v>
      </c>
      <c r="C27" s="153">
        <v>155</v>
      </c>
      <c r="D27" s="153">
        <v>426.47</v>
      </c>
      <c r="E27" s="153">
        <v>2635.11</v>
      </c>
      <c r="F27" s="153">
        <v>9623.27</v>
      </c>
      <c r="G27" s="153">
        <v>12684.85</v>
      </c>
      <c r="H27" s="153">
        <v>514.28</v>
      </c>
      <c r="I27" s="153">
        <v>1883.02</v>
      </c>
      <c r="J27" s="153">
        <v>9824.61</v>
      </c>
      <c r="K27" s="153">
        <v>12221.91</v>
      </c>
      <c r="L27" s="153">
        <v>96.35</v>
      </c>
    </row>
    <row r="28" spans="1:246" s="135" customFormat="1" x14ac:dyDescent="0.25">
      <c r="A28" s="153">
        <v>20</v>
      </c>
      <c r="B28" s="153" t="s">
        <v>37</v>
      </c>
      <c r="C28" s="153">
        <v>69</v>
      </c>
      <c r="D28" s="153">
        <v>849.3</v>
      </c>
      <c r="E28" s="153">
        <v>1631.05</v>
      </c>
      <c r="F28" s="153">
        <v>5301.17</v>
      </c>
      <c r="G28" s="153">
        <v>7781.52</v>
      </c>
      <c r="H28" s="153">
        <v>716.01</v>
      </c>
      <c r="I28" s="153">
        <v>1247.6500000000001</v>
      </c>
      <c r="J28" s="153">
        <v>3621.79</v>
      </c>
      <c r="K28" s="153">
        <v>5585.45</v>
      </c>
      <c r="L28" s="153">
        <v>71.78</v>
      </c>
    </row>
    <row r="29" spans="1:246" s="135" customFormat="1" x14ac:dyDescent="0.25">
      <c r="A29" s="153">
        <v>21</v>
      </c>
      <c r="B29" s="153" t="s">
        <v>38</v>
      </c>
      <c r="C29" s="153">
        <v>36</v>
      </c>
      <c r="D29" s="153">
        <v>222.2</v>
      </c>
      <c r="E29" s="153">
        <v>1771.04</v>
      </c>
      <c r="F29" s="153">
        <v>1728.03</v>
      </c>
      <c r="G29" s="153">
        <v>3721.27</v>
      </c>
      <c r="H29" s="153">
        <v>146.25</v>
      </c>
      <c r="I29" s="153">
        <v>1067.33</v>
      </c>
      <c r="J29" s="153">
        <v>1222.08</v>
      </c>
      <c r="K29" s="153">
        <v>2435.66</v>
      </c>
      <c r="L29" s="153">
        <v>65.45</v>
      </c>
    </row>
    <row r="30" spans="1:246" s="135" customFormat="1" x14ac:dyDescent="0.25">
      <c r="A30" s="153">
        <v>22</v>
      </c>
      <c r="B30" s="153" t="s">
        <v>39</v>
      </c>
      <c r="C30" s="153">
        <v>61</v>
      </c>
      <c r="D30" s="153">
        <v>170.22</v>
      </c>
      <c r="E30" s="153">
        <v>231.91</v>
      </c>
      <c r="F30" s="153">
        <v>5454</v>
      </c>
      <c r="G30" s="153">
        <v>5856.13</v>
      </c>
      <c r="H30" s="153">
        <v>578.35</v>
      </c>
      <c r="I30" s="153">
        <v>1668.85</v>
      </c>
      <c r="J30" s="153">
        <v>3222.64</v>
      </c>
      <c r="K30" s="153">
        <v>5469.84</v>
      </c>
      <c r="L30" s="153">
        <v>93.4</v>
      </c>
    </row>
    <row r="31" spans="1:246" s="135" customFormat="1" x14ac:dyDescent="0.25">
      <c r="A31" s="153">
        <v>23</v>
      </c>
      <c r="B31" s="153" t="s">
        <v>40</v>
      </c>
      <c r="C31" s="153">
        <v>1</v>
      </c>
      <c r="D31" s="153">
        <v>0</v>
      </c>
      <c r="E31" s="153">
        <v>0</v>
      </c>
      <c r="F31" s="153">
        <v>35.06</v>
      </c>
      <c r="G31" s="153">
        <v>35.06</v>
      </c>
      <c r="H31" s="153">
        <v>0</v>
      </c>
      <c r="I31" s="153">
        <v>0</v>
      </c>
      <c r="J31" s="153">
        <v>23.3</v>
      </c>
      <c r="K31" s="153">
        <v>23.3</v>
      </c>
      <c r="L31" s="153">
        <v>66.459999999999994</v>
      </c>
    </row>
    <row r="32" spans="1:246" s="135" customFormat="1" x14ac:dyDescent="0.25">
      <c r="A32" s="153">
        <v>24</v>
      </c>
      <c r="B32" s="153" t="s">
        <v>41</v>
      </c>
      <c r="C32" s="153">
        <v>5</v>
      </c>
      <c r="D32" s="153">
        <v>0</v>
      </c>
      <c r="E32" s="153">
        <v>0</v>
      </c>
      <c r="F32" s="153">
        <v>431.29</v>
      </c>
      <c r="G32" s="153">
        <v>431.29</v>
      </c>
      <c r="H32" s="153">
        <v>0</v>
      </c>
      <c r="I32" s="153">
        <v>0</v>
      </c>
      <c r="J32" s="153">
        <v>426.49</v>
      </c>
      <c r="K32" s="153">
        <v>426.49</v>
      </c>
      <c r="L32" s="153">
        <v>98.89</v>
      </c>
    </row>
    <row r="33" spans="1:12" s="135" customFormat="1" x14ac:dyDescent="0.25">
      <c r="A33" s="153">
        <v>25</v>
      </c>
      <c r="B33" s="153" t="s">
        <v>42</v>
      </c>
      <c r="C33" s="153">
        <v>1</v>
      </c>
      <c r="D33" s="153">
        <v>0</v>
      </c>
      <c r="E33" s="153">
        <v>0</v>
      </c>
      <c r="F33" s="153">
        <v>45.39</v>
      </c>
      <c r="G33" s="153">
        <v>45.39</v>
      </c>
      <c r="H33" s="153">
        <v>0</v>
      </c>
      <c r="I33" s="153">
        <v>0</v>
      </c>
      <c r="J33" s="153">
        <v>9.19</v>
      </c>
      <c r="K33" s="153">
        <v>9.19</v>
      </c>
      <c r="L33" s="153">
        <v>20.25</v>
      </c>
    </row>
    <row r="34" spans="1:12" s="135" customFormat="1" x14ac:dyDescent="0.25">
      <c r="A34" s="153">
        <v>26</v>
      </c>
      <c r="B34" s="153" t="s">
        <v>43</v>
      </c>
      <c r="C34" s="153">
        <v>35</v>
      </c>
      <c r="D34" s="153">
        <v>80.349999999999994</v>
      </c>
      <c r="E34" s="153">
        <v>455.59</v>
      </c>
      <c r="F34" s="153">
        <v>1995.63</v>
      </c>
      <c r="G34" s="153">
        <v>2531.5700000000002</v>
      </c>
      <c r="H34" s="153">
        <v>26.36</v>
      </c>
      <c r="I34" s="153">
        <v>153.38999999999999</v>
      </c>
      <c r="J34" s="153">
        <v>4438.09</v>
      </c>
      <c r="K34" s="153">
        <v>4617.84</v>
      </c>
      <c r="L34" s="153">
        <v>182.41</v>
      </c>
    </row>
    <row r="35" spans="1:12" s="135" customFormat="1" x14ac:dyDescent="0.25">
      <c r="A35" s="153">
        <v>27</v>
      </c>
      <c r="B35" s="153" t="s">
        <v>44</v>
      </c>
      <c r="C35" s="153">
        <v>3</v>
      </c>
      <c r="D35" s="153">
        <v>0</v>
      </c>
      <c r="E35" s="153">
        <v>0</v>
      </c>
      <c r="F35" s="153">
        <v>38.58</v>
      </c>
      <c r="G35" s="153">
        <v>38.58</v>
      </c>
      <c r="H35" s="153">
        <v>0</v>
      </c>
      <c r="I35" s="153">
        <v>0</v>
      </c>
      <c r="J35" s="153">
        <v>50.8</v>
      </c>
      <c r="K35" s="153">
        <v>50.8</v>
      </c>
      <c r="L35" s="153">
        <v>131.66999999999999</v>
      </c>
    </row>
    <row r="36" spans="1:12" s="135" customFormat="1" x14ac:dyDescent="0.25">
      <c r="A36" s="153">
        <v>28</v>
      </c>
      <c r="B36" s="153" t="s">
        <v>45</v>
      </c>
      <c r="C36" s="153">
        <v>5</v>
      </c>
      <c r="D36" s="153">
        <v>34.729999999999997</v>
      </c>
      <c r="E36" s="153">
        <v>0</v>
      </c>
      <c r="F36" s="153">
        <v>113.93</v>
      </c>
      <c r="G36" s="153">
        <v>148.66</v>
      </c>
      <c r="H36" s="153">
        <v>5.64</v>
      </c>
      <c r="I36" s="153">
        <v>0</v>
      </c>
      <c r="J36" s="153">
        <v>477.96</v>
      </c>
      <c r="K36" s="153">
        <v>483.6</v>
      </c>
      <c r="L36" s="153">
        <v>325.31</v>
      </c>
    </row>
    <row r="37" spans="1:12" s="135" customFormat="1" x14ac:dyDescent="0.25">
      <c r="A37" s="153">
        <v>29</v>
      </c>
      <c r="B37" s="153" t="s">
        <v>46</v>
      </c>
      <c r="C37" s="153">
        <v>3</v>
      </c>
      <c r="D37" s="153">
        <v>0</v>
      </c>
      <c r="E37" s="153">
        <v>0</v>
      </c>
      <c r="F37" s="153">
        <v>225.53</v>
      </c>
      <c r="G37" s="153">
        <v>225.53</v>
      </c>
      <c r="H37" s="153">
        <v>0</v>
      </c>
      <c r="I37" s="153">
        <v>0</v>
      </c>
      <c r="J37" s="153">
        <v>67.63</v>
      </c>
      <c r="K37" s="153">
        <v>67.63</v>
      </c>
      <c r="L37" s="153">
        <v>29.99</v>
      </c>
    </row>
    <row r="38" spans="1:12" s="135" customFormat="1" x14ac:dyDescent="0.25">
      <c r="A38" s="153">
        <v>30</v>
      </c>
      <c r="B38" s="153" t="s">
        <v>47</v>
      </c>
      <c r="C38" s="153">
        <v>1</v>
      </c>
      <c r="D38" s="153">
        <v>0</v>
      </c>
      <c r="E38" s="153">
        <v>0</v>
      </c>
      <c r="F38" s="153">
        <v>10.76</v>
      </c>
      <c r="G38" s="153">
        <v>10.76</v>
      </c>
      <c r="H38" s="153">
        <v>0</v>
      </c>
      <c r="I38" s="153">
        <v>0</v>
      </c>
      <c r="J38" s="153">
        <v>13.86</v>
      </c>
      <c r="K38" s="153">
        <v>13.86</v>
      </c>
      <c r="L38" s="153">
        <v>128.81</v>
      </c>
    </row>
    <row r="39" spans="1:12" s="135" customFormat="1" x14ac:dyDescent="0.25">
      <c r="A39" s="153">
        <v>31</v>
      </c>
      <c r="B39" s="153" t="s">
        <v>48</v>
      </c>
      <c r="C39" s="153">
        <v>6</v>
      </c>
      <c r="D39" s="153">
        <v>0</v>
      </c>
      <c r="E39" s="153">
        <v>0</v>
      </c>
      <c r="F39" s="153">
        <v>1362.42</v>
      </c>
      <c r="G39" s="153">
        <v>1362.42</v>
      </c>
      <c r="H39" s="153">
        <v>0</v>
      </c>
      <c r="I39" s="153">
        <v>0</v>
      </c>
      <c r="J39" s="153">
        <v>2158.44</v>
      </c>
      <c r="K39" s="153">
        <v>2158.44</v>
      </c>
      <c r="L39" s="153">
        <v>158.43</v>
      </c>
    </row>
    <row r="40" spans="1:12" s="159" customFormat="1" x14ac:dyDescent="0.25">
      <c r="A40" s="155"/>
      <c r="B40" s="156" t="s">
        <v>49</v>
      </c>
      <c r="C40" s="156">
        <v>862</v>
      </c>
      <c r="D40" s="156">
        <v>5074.43</v>
      </c>
      <c r="E40" s="156">
        <v>13213.91</v>
      </c>
      <c r="F40" s="156">
        <v>49471.74</v>
      </c>
      <c r="G40" s="156">
        <v>67760.08</v>
      </c>
      <c r="H40" s="156">
        <v>3740.03</v>
      </c>
      <c r="I40" s="156">
        <v>12667.52</v>
      </c>
      <c r="J40" s="156">
        <v>53479.15</v>
      </c>
      <c r="K40" s="156">
        <v>69886.7</v>
      </c>
      <c r="L40" s="156">
        <v>103.14</v>
      </c>
    </row>
    <row r="41" spans="1:12" s="135" customFormat="1" x14ac:dyDescent="0.25">
      <c r="A41" s="153">
        <v>32</v>
      </c>
      <c r="B41" s="153" t="s">
        <v>50</v>
      </c>
      <c r="C41" s="153">
        <v>334</v>
      </c>
      <c r="D41" s="153">
        <v>12049.73</v>
      </c>
      <c r="E41" s="153">
        <v>4329.92</v>
      </c>
      <c r="F41" s="153">
        <v>5450.91</v>
      </c>
      <c r="G41" s="153">
        <v>21830.560000000001</v>
      </c>
      <c r="H41" s="153">
        <v>4954.62</v>
      </c>
      <c r="I41" s="153">
        <v>1503.39</v>
      </c>
      <c r="J41" s="153">
        <v>1424.62</v>
      </c>
      <c r="K41" s="153">
        <v>7882.63</v>
      </c>
      <c r="L41" s="153">
        <v>36.11</v>
      </c>
    </row>
    <row r="42" spans="1:12" s="159" customFormat="1" x14ac:dyDescent="0.25">
      <c r="A42" s="155"/>
      <c r="B42" s="156" t="s">
        <v>51</v>
      </c>
      <c r="C42" s="156">
        <v>334</v>
      </c>
      <c r="D42" s="156">
        <v>12049.73</v>
      </c>
      <c r="E42" s="156">
        <v>4329.92</v>
      </c>
      <c r="F42" s="156">
        <v>5450.91</v>
      </c>
      <c r="G42" s="156">
        <v>21830.560000000001</v>
      </c>
      <c r="H42" s="156">
        <v>4954.62</v>
      </c>
      <c r="I42" s="156">
        <v>1503.39</v>
      </c>
      <c r="J42" s="156">
        <v>1424.62</v>
      </c>
      <c r="K42" s="156">
        <v>7882.63</v>
      </c>
      <c r="L42" s="156">
        <v>36.11</v>
      </c>
    </row>
    <row r="43" spans="1:12" s="135" customFormat="1" x14ac:dyDescent="0.25">
      <c r="A43" s="153">
        <v>33</v>
      </c>
      <c r="B43" s="153" t="s">
        <v>52</v>
      </c>
      <c r="C43" s="153">
        <v>613</v>
      </c>
      <c r="D43" s="153">
        <v>12178.98</v>
      </c>
      <c r="E43" s="153">
        <v>2882.45</v>
      </c>
      <c r="F43" s="153">
        <v>1605.32</v>
      </c>
      <c r="G43" s="153">
        <v>16666.75</v>
      </c>
      <c r="H43" s="153">
        <v>5038.17</v>
      </c>
      <c r="I43" s="153">
        <v>1809.92</v>
      </c>
      <c r="J43" s="153">
        <v>1357.95</v>
      </c>
      <c r="K43" s="153">
        <v>8206.0400000000009</v>
      </c>
      <c r="L43" s="153">
        <v>49.24</v>
      </c>
    </row>
    <row r="44" spans="1:12" s="159" customFormat="1" x14ac:dyDescent="0.25">
      <c r="A44" s="155"/>
      <c r="B44" s="156" t="s">
        <v>334</v>
      </c>
      <c r="C44" s="156">
        <v>613</v>
      </c>
      <c r="D44" s="156">
        <v>12178.98</v>
      </c>
      <c r="E44" s="156">
        <v>2882.45</v>
      </c>
      <c r="F44" s="156">
        <v>1605.32</v>
      </c>
      <c r="G44" s="156">
        <v>16666.75</v>
      </c>
      <c r="H44" s="156">
        <v>5038.17</v>
      </c>
      <c r="I44" s="156">
        <v>1809.92</v>
      </c>
      <c r="J44" s="156">
        <v>1357.95</v>
      </c>
      <c r="K44" s="156">
        <v>8206.0400000000009</v>
      </c>
      <c r="L44" s="156">
        <v>49.24</v>
      </c>
    </row>
    <row r="45" spans="1:12" s="135" customFormat="1" x14ac:dyDescent="0.25">
      <c r="A45" s="153">
        <v>34</v>
      </c>
      <c r="B45" s="153" t="s">
        <v>54</v>
      </c>
      <c r="C45" s="153">
        <v>39</v>
      </c>
      <c r="D45" s="153">
        <v>0.85</v>
      </c>
      <c r="E45" s="153">
        <v>1.88</v>
      </c>
      <c r="F45" s="153">
        <v>795.25</v>
      </c>
      <c r="G45" s="153">
        <v>797.98</v>
      </c>
      <c r="H45" s="153">
        <v>47.68</v>
      </c>
      <c r="I45" s="153">
        <v>488.92</v>
      </c>
      <c r="J45" s="153">
        <v>1536.3</v>
      </c>
      <c r="K45" s="153">
        <v>2072.9</v>
      </c>
      <c r="L45" s="153">
        <v>259.77</v>
      </c>
    </row>
    <row r="46" spans="1:12" s="135" customFormat="1" x14ac:dyDescent="0.25">
      <c r="A46" s="153">
        <v>35</v>
      </c>
      <c r="B46" s="153" t="s">
        <v>55</v>
      </c>
      <c r="C46" s="153">
        <v>24</v>
      </c>
      <c r="D46" s="153">
        <v>1.84</v>
      </c>
      <c r="E46" s="153">
        <v>56.19</v>
      </c>
      <c r="F46" s="153">
        <v>632.51</v>
      </c>
      <c r="G46" s="153">
        <v>690.54</v>
      </c>
      <c r="H46" s="153">
        <v>0.09</v>
      </c>
      <c r="I46" s="153">
        <v>51.83</v>
      </c>
      <c r="J46" s="153">
        <v>267.7</v>
      </c>
      <c r="K46" s="153">
        <v>319.62</v>
      </c>
      <c r="L46" s="153">
        <v>46.29</v>
      </c>
    </row>
    <row r="47" spans="1:12" s="135" customFormat="1" x14ac:dyDescent="0.25">
      <c r="A47" s="153">
        <v>36</v>
      </c>
      <c r="B47" s="153" t="s">
        <v>56</v>
      </c>
      <c r="C47" s="153">
        <v>35</v>
      </c>
      <c r="D47" s="153">
        <v>13.45</v>
      </c>
      <c r="E47" s="153">
        <v>107.68</v>
      </c>
      <c r="F47" s="153">
        <v>133.88999999999999</v>
      </c>
      <c r="G47" s="153">
        <v>255.02</v>
      </c>
      <c r="H47" s="153">
        <v>26.98</v>
      </c>
      <c r="I47" s="153">
        <v>260.02</v>
      </c>
      <c r="J47" s="153">
        <v>238.83</v>
      </c>
      <c r="K47" s="153">
        <v>525.83000000000004</v>
      </c>
      <c r="L47" s="153">
        <v>206.19</v>
      </c>
    </row>
    <row r="48" spans="1:12" s="135" customFormat="1" x14ac:dyDescent="0.25">
      <c r="A48" s="153">
        <v>37</v>
      </c>
      <c r="B48" s="153" t="s">
        <v>57</v>
      </c>
      <c r="C48" s="153">
        <v>17</v>
      </c>
      <c r="D48" s="153">
        <v>1.47</v>
      </c>
      <c r="E48" s="153">
        <v>30.93</v>
      </c>
      <c r="F48" s="153">
        <v>535.25</v>
      </c>
      <c r="G48" s="153">
        <v>567.65</v>
      </c>
      <c r="H48" s="153">
        <v>84.29</v>
      </c>
      <c r="I48" s="153">
        <v>41.81</v>
      </c>
      <c r="J48" s="153">
        <v>340.41</v>
      </c>
      <c r="K48" s="153">
        <v>466.51</v>
      </c>
      <c r="L48" s="153">
        <v>82.18</v>
      </c>
    </row>
    <row r="49" spans="1:12" s="135" customFormat="1" x14ac:dyDescent="0.25">
      <c r="A49" s="153">
        <v>38</v>
      </c>
      <c r="B49" s="153" t="s">
        <v>58</v>
      </c>
      <c r="C49" s="153">
        <v>18</v>
      </c>
      <c r="D49" s="153">
        <v>1.38</v>
      </c>
      <c r="E49" s="153">
        <v>1.58</v>
      </c>
      <c r="F49" s="153">
        <v>13.36</v>
      </c>
      <c r="G49" s="153">
        <v>16.32</v>
      </c>
      <c r="H49" s="153">
        <v>18.32</v>
      </c>
      <c r="I49" s="153">
        <v>52.24</v>
      </c>
      <c r="J49" s="153">
        <v>124.95</v>
      </c>
      <c r="K49" s="153">
        <v>195.51</v>
      </c>
      <c r="L49" s="153">
        <v>1197.98</v>
      </c>
    </row>
    <row r="50" spans="1:12" s="135" customFormat="1" x14ac:dyDescent="0.25">
      <c r="A50" s="153">
        <v>39</v>
      </c>
      <c r="B50" s="153" t="s">
        <v>59</v>
      </c>
      <c r="C50" s="153">
        <v>4</v>
      </c>
      <c r="D50" s="153">
        <v>0</v>
      </c>
      <c r="E50" s="153">
        <v>0</v>
      </c>
      <c r="F50" s="153">
        <v>172.62</v>
      </c>
      <c r="G50" s="153">
        <v>172.62</v>
      </c>
      <c r="H50" s="153">
        <v>0</v>
      </c>
      <c r="I50" s="153">
        <v>0</v>
      </c>
      <c r="J50" s="153">
        <v>138.91</v>
      </c>
      <c r="K50" s="153">
        <v>138.91</v>
      </c>
      <c r="L50" s="153">
        <v>80.47</v>
      </c>
    </row>
    <row r="51" spans="1:12" s="135" customFormat="1" x14ac:dyDescent="0.25">
      <c r="A51" s="153">
        <v>40</v>
      </c>
      <c r="B51" s="153" t="s">
        <v>60</v>
      </c>
      <c r="C51" s="153">
        <v>19</v>
      </c>
      <c r="D51" s="153">
        <v>0.7</v>
      </c>
      <c r="E51" s="153">
        <v>3.71</v>
      </c>
      <c r="F51" s="153">
        <v>164.21</v>
      </c>
      <c r="G51" s="153">
        <v>168.62</v>
      </c>
      <c r="H51" s="153">
        <v>12.66</v>
      </c>
      <c r="I51" s="153">
        <v>54.79</v>
      </c>
      <c r="J51" s="153">
        <v>101.97</v>
      </c>
      <c r="K51" s="153">
        <v>169.42</v>
      </c>
      <c r="L51" s="153">
        <v>100.47</v>
      </c>
    </row>
    <row r="52" spans="1:12" s="159" customFormat="1" x14ac:dyDescent="0.25">
      <c r="A52" s="155"/>
      <c r="B52" s="156" t="s">
        <v>61</v>
      </c>
      <c r="C52" s="156">
        <v>156</v>
      </c>
      <c r="D52" s="156">
        <v>19.690000000000001</v>
      </c>
      <c r="E52" s="156">
        <v>201.97</v>
      </c>
      <c r="F52" s="156">
        <v>2447.09</v>
      </c>
      <c r="G52" s="156">
        <v>2668.75</v>
      </c>
      <c r="H52" s="156">
        <v>190.02</v>
      </c>
      <c r="I52" s="156">
        <v>949.61</v>
      </c>
      <c r="J52" s="156">
        <v>2749.07</v>
      </c>
      <c r="K52" s="156">
        <v>3888.7</v>
      </c>
      <c r="L52" s="156">
        <v>145.71</v>
      </c>
    </row>
    <row r="53" spans="1:12" s="159" customFormat="1" x14ac:dyDescent="0.25">
      <c r="A53" s="155"/>
      <c r="B53" s="156" t="s">
        <v>69</v>
      </c>
      <c r="C53" s="156">
        <v>3433</v>
      </c>
      <c r="D53" s="156">
        <v>57496.23</v>
      </c>
      <c r="E53" s="156">
        <v>59842.79</v>
      </c>
      <c r="F53" s="156">
        <v>157286.42000000001</v>
      </c>
      <c r="G53" s="156">
        <v>274625.44</v>
      </c>
      <c r="H53" s="156">
        <v>25736.27</v>
      </c>
      <c r="I53" s="156">
        <v>36373.360000000001</v>
      </c>
      <c r="J53" s="156">
        <v>151126.51999999999</v>
      </c>
      <c r="K53" s="156">
        <v>213236.15</v>
      </c>
      <c r="L53" s="156">
        <v>77.650000000000006</v>
      </c>
    </row>
  </sheetData>
  <mergeCells count="6">
    <mergeCell ref="B1:L1"/>
    <mergeCell ref="B2:L2"/>
    <mergeCell ref="B3:L3"/>
    <mergeCell ref="B4:L4"/>
    <mergeCell ref="D6:G6"/>
    <mergeCell ref="H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41"/>
  <sheetViews>
    <sheetView tabSelected="1" workbookViewId="0">
      <selection activeCell="F28" sqref="F28"/>
    </sheetView>
  </sheetViews>
  <sheetFormatPr defaultColWidth="12.42578125" defaultRowHeight="15.75" x14ac:dyDescent="0.25"/>
  <cols>
    <col min="1" max="1" width="4.5703125" style="135" customWidth="1"/>
    <col min="2" max="2" width="39.42578125" style="135" customWidth="1"/>
    <col min="3" max="3" width="10.28515625" style="135" customWidth="1"/>
    <col min="4" max="4" width="16.42578125" style="135" customWidth="1"/>
    <col min="5" max="5" width="15.7109375" style="135" customWidth="1"/>
    <col min="6" max="6" width="12.140625" style="135" customWidth="1"/>
    <col min="7" max="7" width="16" style="135" customWidth="1"/>
    <col min="8" max="8" width="15" style="135" customWidth="1"/>
    <col min="9" max="9" width="20.28515625" style="135" customWidth="1"/>
    <col min="10" max="11" width="14.28515625" style="135" customWidth="1"/>
    <col min="12" max="12" width="13.5703125" style="135" customWidth="1"/>
    <col min="13" max="246" width="12.42578125" style="138" customWidth="1"/>
  </cols>
  <sheetData>
    <row r="1" spans="1:246" x14ac:dyDescent="0.25">
      <c r="A1" s="135" t="s">
        <v>321</v>
      </c>
      <c r="B1" s="136" t="s">
        <v>322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46" x14ac:dyDescent="0.25">
      <c r="B2" s="137" t="s">
        <v>323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246" ht="16.5" x14ac:dyDescent="0.3">
      <c r="B3" s="139" t="s">
        <v>335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246" ht="18.75" x14ac:dyDescent="0.3">
      <c r="A4" s="141"/>
      <c r="B4" s="142" t="s">
        <v>325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246" ht="18.75" hidden="1" x14ac:dyDescent="0.3">
      <c r="A5" s="141"/>
      <c r="B5" s="144"/>
      <c r="C5" s="145"/>
      <c r="D5" s="146"/>
      <c r="E5" s="146"/>
      <c r="F5" s="146"/>
      <c r="G5" s="146"/>
      <c r="H5" s="146"/>
      <c r="I5" s="146"/>
      <c r="J5" s="146"/>
      <c r="K5" s="146"/>
      <c r="L5" s="145"/>
    </row>
    <row r="6" spans="1:246" x14ac:dyDescent="0.25">
      <c r="A6" s="147"/>
      <c r="D6" s="148" t="s">
        <v>326</v>
      </c>
      <c r="E6" s="148"/>
      <c r="F6" s="148"/>
      <c r="G6" s="148"/>
      <c r="H6" s="148" t="s">
        <v>327</v>
      </c>
      <c r="I6" s="148"/>
      <c r="J6" s="148"/>
      <c r="K6" s="148"/>
    </row>
    <row r="7" spans="1:246" x14ac:dyDescent="0.25">
      <c r="A7" s="149" t="s">
        <v>328</v>
      </c>
      <c r="B7" s="150" t="s">
        <v>336</v>
      </c>
      <c r="C7" s="151" t="s">
        <v>330</v>
      </c>
      <c r="D7" s="151" t="s">
        <v>174</v>
      </c>
      <c r="E7" s="149" t="s">
        <v>92</v>
      </c>
      <c r="F7" s="152" t="s">
        <v>331</v>
      </c>
      <c r="G7" s="152" t="s">
        <v>332</v>
      </c>
      <c r="H7" s="149" t="s">
        <v>174</v>
      </c>
      <c r="I7" s="149" t="s">
        <v>92</v>
      </c>
      <c r="J7" s="152" t="s">
        <v>331</v>
      </c>
      <c r="K7" s="152" t="s">
        <v>332</v>
      </c>
      <c r="L7" s="152" t="s">
        <v>333</v>
      </c>
    </row>
    <row r="8" spans="1:246" x14ac:dyDescent="0.25">
      <c r="A8" s="153">
        <v>1</v>
      </c>
      <c r="B8" s="153" t="s">
        <v>232</v>
      </c>
      <c r="C8" s="153">
        <v>109</v>
      </c>
      <c r="D8" s="153">
        <v>3140.09</v>
      </c>
      <c r="E8" s="154">
        <v>2301.15</v>
      </c>
      <c r="F8" s="153">
        <v>109.25</v>
      </c>
      <c r="G8" s="153">
        <v>5550.49</v>
      </c>
      <c r="H8" s="153">
        <v>1115.4100000000001</v>
      </c>
      <c r="I8" s="153">
        <v>1059.3800000000001</v>
      </c>
      <c r="J8" s="153">
        <v>64.52</v>
      </c>
      <c r="K8" s="153">
        <v>2239.31</v>
      </c>
      <c r="L8" s="153">
        <v>40.340000000000003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53">
        <v>2</v>
      </c>
      <c r="B9" s="153" t="s">
        <v>337</v>
      </c>
      <c r="C9" s="153">
        <v>113</v>
      </c>
      <c r="D9" s="153">
        <v>2366.7600000000002</v>
      </c>
      <c r="E9" s="154">
        <v>3696.24</v>
      </c>
      <c r="F9" s="153">
        <v>0</v>
      </c>
      <c r="G9" s="153">
        <v>6063</v>
      </c>
      <c r="H9" s="153">
        <v>1019.55</v>
      </c>
      <c r="I9" s="153">
        <v>2806.22</v>
      </c>
      <c r="J9" s="153">
        <v>72.67</v>
      </c>
      <c r="K9" s="153">
        <v>3898.44</v>
      </c>
      <c r="L9" s="153">
        <v>64.3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53">
        <v>3</v>
      </c>
      <c r="B10" s="153" t="s">
        <v>217</v>
      </c>
      <c r="C10" s="153">
        <v>74</v>
      </c>
      <c r="D10" s="153">
        <v>2272.85</v>
      </c>
      <c r="E10" s="154">
        <v>564.80999999999995</v>
      </c>
      <c r="F10" s="153">
        <v>42.78</v>
      </c>
      <c r="G10" s="153">
        <v>2880.44</v>
      </c>
      <c r="H10" s="153">
        <v>884.03</v>
      </c>
      <c r="I10" s="153">
        <v>281.12</v>
      </c>
      <c r="J10" s="153">
        <v>16.399999999999999</v>
      </c>
      <c r="K10" s="153">
        <v>1181.55</v>
      </c>
      <c r="L10" s="153">
        <v>41.02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53">
        <v>4</v>
      </c>
      <c r="B11" s="153" t="s">
        <v>338</v>
      </c>
      <c r="C11" s="153">
        <v>118</v>
      </c>
      <c r="D11" s="153">
        <v>1766.58</v>
      </c>
      <c r="E11" s="154">
        <v>186.27</v>
      </c>
      <c r="F11" s="153">
        <v>4198.1400000000003</v>
      </c>
      <c r="G11" s="153">
        <v>6150.99</v>
      </c>
      <c r="H11" s="153">
        <v>1189.4000000000001</v>
      </c>
      <c r="I11" s="153">
        <v>115.94</v>
      </c>
      <c r="J11" s="153">
        <v>2860.06</v>
      </c>
      <c r="K11" s="153">
        <v>4165.3999999999996</v>
      </c>
      <c r="L11" s="153">
        <v>67.72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53">
        <v>5</v>
      </c>
      <c r="B12" s="153" t="s">
        <v>186</v>
      </c>
      <c r="C12" s="153">
        <v>83</v>
      </c>
      <c r="D12" s="153">
        <v>2246.77</v>
      </c>
      <c r="E12" s="154">
        <v>1801.65</v>
      </c>
      <c r="F12" s="153">
        <v>139.04</v>
      </c>
      <c r="G12" s="153">
        <v>4187.46</v>
      </c>
      <c r="H12" s="153">
        <v>1020.51</v>
      </c>
      <c r="I12" s="153">
        <v>1123.94</v>
      </c>
      <c r="J12" s="153">
        <v>61.31</v>
      </c>
      <c r="K12" s="153">
        <v>2205.7600000000002</v>
      </c>
      <c r="L12" s="153">
        <v>52.68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53">
        <v>6</v>
      </c>
      <c r="B13" s="153" t="s">
        <v>103</v>
      </c>
      <c r="C13" s="153">
        <v>46</v>
      </c>
      <c r="D13" s="153">
        <v>572</v>
      </c>
      <c r="E13" s="154">
        <v>549.66</v>
      </c>
      <c r="F13" s="153">
        <v>0</v>
      </c>
      <c r="G13" s="153">
        <v>1121.6600000000001</v>
      </c>
      <c r="H13" s="153">
        <v>412.44</v>
      </c>
      <c r="I13" s="153">
        <v>230</v>
      </c>
      <c r="J13" s="153">
        <v>11.22</v>
      </c>
      <c r="K13" s="153">
        <v>653.66</v>
      </c>
      <c r="L13" s="153">
        <v>58.28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53">
        <v>7</v>
      </c>
      <c r="B14" s="153" t="s">
        <v>108</v>
      </c>
      <c r="C14" s="153">
        <v>259</v>
      </c>
      <c r="D14" s="153">
        <v>2289.87</v>
      </c>
      <c r="E14" s="154">
        <v>3104.68</v>
      </c>
      <c r="F14" s="153">
        <v>23964.639999999999</v>
      </c>
      <c r="G14" s="153">
        <v>29359.19</v>
      </c>
      <c r="H14" s="153">
        <v>1216.1300000000001</v>
      </c>
      <c r="I14" s="153">
        <v>1256.99</v>
      </c>
      <c r="J14" s="153">
        <v>14954.01</v>
      </c>
      <c r="K14" s="153">
        <v>17427.13</v>
      </c>
      <c r="L14" s="153">
        <v>59.36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53">
        <v>8</v>
      </c>
      <c r="B15" s="153" t="s">
        <v>113</v>
      </c>
      <c r="C15" s="153">
        <v>44</v>
      </c>
      <c r="D15" s="153">
        <v>470.09</v>
      </c>
      <c r="E15" s="154">
        <v>2019.04</v>
      </c>
      <c r="F15" s="153">
        <v>0</v>
      </c>
      <c r="G15" s="153">
        <v>2489.13</v>
      </c>
      <c r="H15" s="153">
        <v>282.92</v>
      </c>
      <c r="I15" s="153">
        <v>2409.21</v>
      </c>
      <c r="J15" s="153">
        <v>17.72</v>
      </c>
      <c r="K15" s="153">
        <v>2709.85</v>
      </c>
      <c r="L15" s="153">
        <v>108.87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53">
        <v>9</v>
      </c>
      <c r="B16" s="153" t="s">
        <v>238</v>
      </c>
      <c r="C16" s="153">
        <v>112</v>
      </c>
      <c r="D16" s="153">
        <v>1926.91</v>
      </c>
      <c r="E16" s="154">
        <v>1196.82</v>
      </c>
      <c r="F16" s="153">
        <v>2561.27</v>
      </c>
      <c r="G16" s="153">
        <v>5685</v>
      </c>
      <c r="H16" s="153">
        <v>774.67</v>
      </c>
      <c r="I16" s="153">
        <v>717.53</v>
      </c>
      <c r="J16" s="153">
        <v>2125.34</v>
      </c>
      <c r="K16" s="153">
        <v>3617.54</v>
      </c>
      <c r="L16" s="153">
        <v>63.63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53">
        <v>10</v>
      </c>
      <c r="B17" s="153" t="s">
        <v>258</v>
      </c>
      <c r="C17" s="153">
        <v>304</v>
      </c>
      <c r="D17" s="153">
        <v>3053.62</v>
      </c>
      <c r="E17" s="154">
        <v>2610.06</v>
      </c>
      <c r="F17" s="153">
        <v>28507.96</v>
      </c>
      <c r="G17" s="153">
        <v>34171.64</v>
      </c>
      <c r="H17" s="153">
        <v>1443.31</v>
      </c>
      <c r="I17" s="153">
        <v>1604.78</v>
      </c>
      <c r="J17" s="153">
        <v>17384.98</v>
      </c>
      <c r="K17" s="153">
        <v>20433.07</v>
      </c>
      <c r="L17" s="153">
        <v>59.8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53">
        <v>11</v>
      </c>
      <c r="B18" s="153" t="s">
        <v>339</v>
      </c>
      <c r="C18" s="153">
        <v>62</v>
      </c>
      <c r="D18" s="153">
        <v>1109.22</v>
      </c>
      <c r="E18" s="154">
        <v>1183.42</v>
      </c>
      <c r="F18" s="153">
        <v>0</v>
      </c>
      <c r="G18" s="153">
        <v>2292.64</v>
      </c>
      <c r="H18" s="153">
        <v>617.70000000000005</v>
      </c>
      <c r="I18" s="153">
        <v>684.85</v>
      </c>
      <c r="J18" s="153">
        <v>14.6</v>
      </c>
      <c r="K18" s="153">
        <v>1317.15</v>
      </c>
      <c r="L18" s="153">
        <v>57.45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53">
        <v>12</v>
      </c>
      <c r="B19" s="153" t="s">
        <v>340</v>
      </c>
      <c r="C19" s="153">
        <v>27</v>
      </c>
      <c r="D19" s="153">
        <v>355.24</v>
      </c>
      <c r="E19" s="154">
        <v>1062.23</v>
      </c>
      <c r="F19" s="153">
        <v>0</v>
      </c>
      <c r="G19" s="153">
        <v>1417.47</v>
      </c>
      <c r="H19" s="153">
        <v>117.54</v>
      </c>
      <c r="I19" s="153">
        <v>598.33000000000004</v>
      </c>
      <c r="J19" s="153">
        <v>42.8</v>
      </c>
      <c r="K19" s="153">
        <v>758.67</v>
      </c>
      <c r="L19" s="153">
        <v>53.52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153">
        <v>13</v>
      </c>
      <c r="B20" s="153" t="s">
        <v>341</v>
      </c>
      <c r="C20" s="153">
        <v>119</v>
      </c>
      <c r="D20" s="153">
        <v>2171.96</v>
      </c>
      <c r="E20" s="154">
        <v>4432.7</v>
      </c>
      <c r="F20" s="153">
        <v>273.5</v>
      </c>
      <c r="G20" s="153">
        <v>6878.16</v>
      </c>
      <c r="H20" s="153">
        <v>889.33</v>
      </c>
      <c r="I20" s="153">
        <v>2648.96</v>
      </c>
      <c r="J20" s="153">
        <v>69.47</v>
      </c>
      <c r="K20" s="153">
        <v>3607.76</v>
      </c>
      <c r="L20" s="153">
        <v>52.45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x14ac:dyDescent="0.25">
      <c r="A21" s="153">
        <v>14</v>
      </c>
      <c r="B21" s="153" t="s">
        <v>133</v>
      </c>
      <c r="C21" s="153">
        <v>88</v>
      </c>
      <c r="D21" s="153">
        <v>1448.35</v>
      </c>
      <c r="E21" s="154">
        <v>2534.56</v>
      </c>
      <c r="F21" s="153">
        <v>206.41</v>
      </c>
      <c r="G21" s="153">
        <v>4189.32</v>
      </c>
      <c r="H21" s="153">
        <v>567.95000000000005</v>
      </c>
      <c r="I21" s="153">
        <v>1363.04</v>
      </c>
      <c r="J21" s="153">
        <v>152.19</v>
      </c>
      <c r="K21" s="153">
        <v>2083.1799999999998</v>
      </c>
      <c r="L21" s="153">
        <v>49.73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x14ac:dyDescent="0.25">
      <c r="A22" s="153">
        <v>15</v>
      </c>
      <c r="B22" s="153" t="s">
        <v>342</v>
      </c>
      <c r="C22" s="153">
        <v>83</v>
      </c>
      <c r="D22" s="153">
        <v>1147.69</v>
      </c>
      <c r="E22" s="154">
        <v>2028.32</v>
      </c>
      <c r="F22" s="153">
        <v>164.79</v>
      </c>
      <c r="G22" s="153">
        <v>3340.8</v>
      </c>
      <c r="H22" s="153">
        <v>903.42</v>
      </c>
      <c r="I22" s="153">
        <v>1632.73</v>
      </c>
      <c r="J22" s="153">
        <v>90.44</v>
      </c>
      <c r="K22" s="153">
        <v>2626.59</v>
      </c>
      <c r="L22" s="153">
        <v>78.62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s="135" customFormat="1" x14ac:dyDescent="0.25">
      <c r="A23" s="153">
        <v>16</v>
      </c>
      <c r="B23" s="153" t="s">
        <v>137</v>
      </c>
      <c r="C23" s="153">
        <v>102</v>
      </c>
      <c r="D23" s="153">
        <v>2317.83</v>
      </c>
      <c r="E23" s="153">
        <v>1903.75</v>
      </c>
      <c r="F23" s="153">
        <v>86.85</v>
      </c>
      <c r="G23" s="153">
        <v>4308.43</v>
      </c>
      <c r="H23" s="153">
        <v>1136.69</v>
      </c>
      <c r="I23" s="153">
        <v>1339.63</v>
      </c>
      <c r="J23" s="153">
        <v>74.8</v>
      </c>
      <c r="K23" s="153">
        <v>2551.12</v>
      </c>
      <c r="L23" s="153">
        <v>59.21</v>
      </c>
    </row>
    <row r="24" spans="1:246" s="135" customFormat="1" x14ac:dyDescent="0.25">
      <c r="A24" s="153">
        <v>17</v>
      </c>
      <c r="B24" s="153" t="s">
        <v>343</v>
      </c>
      <c r="C24" s="153">
        <v>39</v>
      </c>
      <c r="D24" s="153">
        <v>655.86</v>
      </c>
      <c r="E24" s="153">
        <v>777.51</v>
      </c>
      <c r="F24" s="153">
        <v>203.53</v>
      </c>
      <c r="G24" s="153">
        <v>1636.9</v>
      </c>
      <c r="H24" s="153">
        <v>395.4</v>
      </c>
      <c r="I24" s="153">
        <v>440.88</v>
      </c>
      <c r="J24" s="153">
        <v>157.13</v>
      </c>
      <c r="K24" s="153">
        <v>993.41</v>
      </c>
      <c r="L24" s="153">
        <v>60.69</v>
      </c>
    </row>
    <row r="25" spans="1:246" s="135" customFormat="1" x14ac:dyDescent="0.25">
      <c r="A25" s="153">
        <v>18</v>
      </c>
      <c r="B25" s="153" t="s">
        <v>344</v>
      </c>
      <c r="C25" s="153">
        <v>55</v>
      </c>
      <c r="D25" s="153">
        <v>746.16</v>
      </c>
      <c r="E25" s="153">
        <v>1543.07</v>
      </c>
      <c r="F25" s="153">
        <v>74.91</v>
      </c>
      <c r="G25" s="153">
        <v>2364.14</v>
      </c>
      <c r="H25" s="153">
        <v>462.5</v>
      </c>
      <c r="I25" s="153">
        <v>1023.81</v>
      </c>
      <c r="J25" s="153">
        <v>43.32</v>
      </c>
      <c r="K25" s="153">
        <v>1529.63</v>
      </c>
      <c r="L25" s="153">
        <v>64.7</v>
      </c>
    </row>
    <row r="26" spans="1:246" s="135" customFormat="1" x14ac:dyDescent="0.25">
      <c r="A26" s="153">
        <v>19</v>
      </c>
      <c r="B26" s="153" t="s">
        <v>151</v>
      </c>
      <c r="C26" s="153">
        <v>134</v>
      </c>
      <c r="D26" s="153">
        <v>2278.9299999999998</v>
      </c>
      <c r="E26" s="153">
        <v>2371.9899999999998</v>
      </c>
      <c r="F26" s="153">
        <v>7374.42</v>
      </c>
      <c r="G26" s="153">
        <v>12025.34</v>
      </c>
      <c r="H26" s="153">
        <v>812.41</v>
      </c>
      <c r="I26" s="153">
        <v>1227.53</v>
      </c>
      <c r="J26" s="153">
        <v>5374.39</v>
      </c>
      <c r="K26" s="153">
        <v>7414.33</v>
      </c>
      <c r="L26" s="153">
        <v>61.66</v>
      </c>
    </row>
    <row r="27" spans="1:246" s="135" customFormat="1" x14ac:dyDescent="0.25">
      <c r="A27" s="153">
        <v>20</v>
      </c>
      <c r="B27" s="153" t="s">
        <v>226</v>
      </c>
      <c r="C27" s="153">
        <v>38</v>
      </c>
      <c r="D27" s="153">
        <v>670.32</v>
      </c>
      <c r="E27" s="153">
        <v>1541</v>
      </c>
      <c r="F27" s="153">
        <v>81.89</v>
      </c>
      <c r="G27" s="153">
        <v>2293.21</v>
      </c>
      <c r="H27" s="153">
        <v>201.93</v>
      </c>
      <c r="I27" s="153">
        <v>1627.57</v>
      </c>
      <c r="J27" s="153">
        <v>29.64</v>
      </c>
      <c r="K27" s="153">
        <v>1859.14</v>
      </c>
      <c r="L27" s="153">
        <v>81.069999999999993</v>
      </c>
    </row>
    <row r="28" spans="1:246" s="135" customFormat="1" x14ac:dyDescent="0.25">
      <c r="A28" s="153">
        <v>21</v>
      </c>
      <c r="B28" s="153" t="s">
        <v>252</v>
      </c>
      <c r="C28" s="153">
        <v>125</v>
      </c>
      <c r="D28" s="153">
        <v>1898.24</v>
      </c>
      <c r="E28" s="153">
        <v>3459.8</v>
      </c>
      <c r="F28" s="153">
        <v>8.93</v>
      </c>
      <c r="G28" s="153">
        <v>5366.97</v>
      </c>
      <c r="H28" s="153">
        <v>1125.3800000000001</v>
      </c>
      <c r="I28" s="153">
        <v>2926.74</v>
      </c>
      <c r="J28" s="153">
        <v>122.17</v>
      </c>
      <c r="K28" s="153">
        <v>4174.29</v>
      </c>
      <c r="L28" s="153">
        <v>77.78</v>
      </c>
    </row>
    <row r="29" spans="1:246" s="135" customFormat="1" x14ac:dyDescent="0.25">
      <c r="A29" s="153">
        <v>22</v>
      </c>
      <c r="B29" s="153" t="s">
        <v>345</v>
      </c>
      <c r="C29" s="153">
        <v>54</v>
      </c>
      <c r="D29" s="153">
        <v>892.59</v>
      </c>
      <c r="E29" s="153">
        <v>2677.57</v>
      </c>
      <c r="F29" s="153">
        <v>43.73</v>
      </c>
      <c r="G29" s="153">
        <v>3613.89</v>
      </c>
      <c r="H29" s="153">
        <v>265.95</v>
      </c>
      <c r="I29" s="153">
        <v>874.17</v>
      </c>
      <c r="J29" s="153">
        <v>23.06</v>
      </c>
      <c r="K29" s="153">
        <v>1163.18</v>
      </c>
      <c r="L29" s="153">
        <v>32.19</v>
      </c>
    </row>
    <row r="30" spans="1:246" s="135" customFormat="1" x14ac:dyDescent="0.25">
      <c r="A30" s="153">
        <v>23</v>
      </c>
      <c r="B30" s="153" t="s">
        <v>346</v>
      </c>
      <c r="C30" s="153">
        <v>31</v>
      </c>
      <c r="D30" s="153">
        <v>767.4</v>
      </c>
      <c r="E30" s="153">
        <v>96.88</v>
      </c>
      <c r="F30" s="153">
        <v>246.35</v>
      </c>
      <c r="G30" s="153">
        <v>1110.6300000000001</v>
      </c>
      <c r="H30" s="153">
        <v>317.48</v>
      </c>
      <c r="I30" s="153">
        <v>47.34</v>
      </c>
      <c r="J30" s="153">
        <v>29.97</v>
      </c>
      <c r="K30" s="153">
        <v>394.79</v>
      </c>
      <c r="L30" s="153">
        <v>35.549999999999997</v>
      </c>
    </row>
    <row r="31" spans="1:246" s="135" customFormat="1" x14ac:dyDescent="0.25">
      <c r="A31" s="153">
        <v>24</v>
      </c>
      <c r="B31" s="153" t="s">
        <v>156</v>
      </c>
      <c r="C31" s="153">
        <v>52</v>
      </c>
      <c r="D31" s="153">
        <v>777.98</v>
      </c>
      <c r="E31" s="153">
        <v>1479.96</v>
      </c>
      <c r="F31" s="153">
        <v>114.12</v>
      </c>
      <c r="G31" s="153">
        <v>2372.06</v>
      </c>
      <c r="H31" s="153">
        <v>340.32</v>
      </c>
      <c r="I31" s="153">
        <v>1060.5899999999999</v>
      </c>
      <c r="J31" s="153">
        <v>50.78</v>
      </c>
      <c r="K31" s="153">
        <v>1451.69</v>
      </c>
      <c r="L31" s="153">
        <v>61.2</v>
      </c>
    </row>
    <row r="32" spans="1:246" s="135" customFormat="1" x14ac:dyDescent="0.25">
      <c r="A32" s="153">
        <v>25</v>
      </c>
      <c r="B32" s="153" t="s">
        <v>347</v>
      </c>
      <c r="C32" s="153">
        <v>20</v>
      </c>
      <c r="D32" s="153">
        <v>89.02</v>
      </c>
      <c r="E32" s="153">
        <v>720.95</v>
      </c>
      <c r="F32" s="153">
        <v>0</v>
      </c>
      <c r="G32" s="153">
        <v>809.97</v>
      </c>
      <c r="H32" s="153">
        <v>48.11</v>
      </c>
      <c r="I32" s="153">
        <v>353.9</v>
      </c>
      <c r="J32" s="153">
        <v>7.63</v>
      </c>
      <c r="K32" s="153">
        <v>409.64</v>
      </c>
      <c r="L32" s="153">
        <v>50.57</v>
      </c>
    </row>
    <row r="33" spans="1:12" s="135" customFormat="1" x14ac:dyDescent="0.25">
      <c r="A33" s="153">
        <v>26</v>
      </c>
      <c r="B33" s="153" t="s">
        <v>164</v>
      </c>
      <c r="C33" s="153">
        <v>147</v>
      </c>
      <c r="D33" s="153">
        <v>2959.22</v>
      </c>
      <c r="E33" s="153">
        <v>1541.01</v>
      </c>
      <c r="F33" s="153">
        <v>5927.39</v>
      </c>
      <c r="G33" s="153">
        <v>10427.620000000001</v>
      </c>
      <c r="H33" s="153">
        <v>978.12</v>
      </c>
      <c r="I33" s="153">
        <v>1032.73</v>
      </c>
      <c r="J33" s="153">
        <v>6577.06</v>
      </c>
      <c r="K33" s="153">
        <v>8587.91</v>
      </c>
      <c r="L33" s="153">
        <v>82.36</v>
      </c>
    </row>
    <row r="34" spans="1:12" s="135" customFormat="1" x14ac:dyDescent="0.25">
      <c r="A34" s="153">
        <v>27</v>
      </c>
      <c r="B34" s="153" t="s">
        <v>348</v>
      </c>
      <c r="C34" s="153">
        <v>538</v>
      </c>
      <c r="D34" s="153">
        <v>7431.11</v>
      </c>
      <c r="E34" s="153">
        <v>5414.21</v>
      </c>
      <c r="F34" s="153">
        <v>72224.479999999996</v>
      </c>
      <c r="G34" s="153">
        <v>85069.8</v>
      </c>
      <c r="H34" s="153">
        <v>2831.98</v>
      </c>
      <c r="I34" s="153">
        <v>2599.25</v>
      </c>
      <c r="J34" s="153">
        <v>94097.72</v>
      </c>
      <c r="K34" s="153">
        <v>99528.95</v>
      </c>
      <c r="L34" s="153">
        <v>117</v>
      </c>
    </row>
    <row r="35" spans="1:12" s="135" customFormat="1" x14ac:dyDescent="0.25">
      <c r="A35" s="153">
        <v>28</v>
      </c>
      <c r="B35" s="153" t="s">
        <v>273</v>
      </c>
      <c r="C35" s="153">
        <v>128</v>
      </c>
      <c r="D35" s="153">
        <v>1664.44</v>
      </c>
      <c r="E35" s="153">
        <v>1188.3699999999999</v>
      </c>
      <c r="F35" s="153">
        <v>5310.11</v>
      </c>
      <c r="G35" s="153">
        <v>8162.92</v>
      </c>
      <c r="H35" s="153">
        <v>982.24</v>
      </c>
      <c r="I35" s="153">
        <v>505.33</v>
      </c>
      <c r="J35" s="153">
        <v>3536.24</v>
      </c>
      <c r="K35" s="153">
        <v>5023.8100000000004</v>
      </c>
      <c r="L35" s="153">
        <v>61.54</v>
      </c>
    </row>
    <row r="36" spans="1:12" s="135" customFormat="1" x14ac:dyDescent="0.25">
      <c r="A36" s="153">
        <v>29</v>
      </c>
      <c r="B36" s="153" t="s">
        <v>349</v>
      </c>
      <c r="C36" s="153">
        <v>53</v>
      </c>
      <c r="D36" s="153">
        <v>1567.62</v>
      </c>
      <c r="E36" s="153">
        <v>1476.67</v>
      </c>
      <c r="F36" s="153">
        <v>0</v>
      </c>
      <c r="G36" s="153">
        <v>3044.29</v>
      </c>
      <c r="H36" s="153">
        <v>569.4</v>
      </c>
      <c r="I36" s="153">
        <v>832.61</v>
      </c>
      <c r="J36" s="153">
        <v>70.709999999999994</v>
      </c>
      <c r="K36" s="153">
        <v>1472.72</v>
      </c>
      <c r="L36" s="153">
        <v>48.38</v>
      </c>
    </row>
    <row r="37" spans="1:12" s="135" customFormat="1" x14ac:dyDescent="0.25">
      <c r="A37" s="153">
        <v>30</v>
      </c>
      <c r="B37" s="153" t="s">
        <v>350</v>
      </c>
      <c r="C37" s="153">
        <v>50</v>
      </c>
      <c r="D37" s="153">
        <v>1218.2</v>
      </c>
      <c r="E37" s="153">
        <v>1065.3499999999999</v>
      </c>
      <c r="F37" s="153">
        <v>0</v>
      </c>
      <c r="G37" s="153">
        <v>2283.5500000000002</v>
      </c>
      <c r="H37" s="153">
        <v>548.34</v>
      </c>
      <c r="I37" s="153">
        <v>626.66</v>
      </c>
      <c r="J37" s="153">
        <v>23.47</v>
      </c>
      <c r="K37" s="153">
        <v>1198.47</v>
      </c>
      <c r="L37" s="153">
        <v>52.48</v>
      </c>
    </row>
    <row r="38" spans="1:12" s="135" customFormat="1" x14ac:dyDescent="0.25">
      <c r="A38" s="153">
        <v>31</v>
      </c>
      <c r="B38" s="153" t="s">
        <v>168</v>
      </c>
      <c r="C38" s="153">
        <v>33</v>
      </c>
      <c r="D38" s="153">
        <v>458.94</v>
      </c>
      <c r="E38" s="153">
        <v>650.22</v>
      </c>
      <c r="F38" s="153">
        <v>0</v>
      </c>
      <c r="G38" s="153">
        <v>1109.1600000000001</v>
      </c>
      <c r="H38" s="153">
        <v>286.45999999999998</v>
      </c>
      <c r="I38" s="153">
        <v>219.08</v>
      </c>
      <c r="J38" s="153">
        <v>10.27</v>
      </c>
      <c r="K38" s="153">
        <v>515.80999999999995</v>
      </c>
      <c r="L38" s="153">
        <v>46.5</v>
      </c>
    </row>
    <row r="39" spans="1:12" s="135" customFormat="1" x14ac:dyDescent="0.25">
      <c r="A39" s="153">
        <v>32</v>
      </c>
      <c r="B39" s="153" t="s">
        <v>181</v>
      </c>
      <c r="C39" s="153">
        <v>89</v>
      </c>
      <c r="D39" s="153">
        <v>2330.2800000000002</v>
      </c>
      <c r="E39" s="153">
        <v>2425.29</v>
      </c>
      <c r="F39" s="153">
        <v>105.85</v>
      </c>
      <c r="G39" s="153">
        <v>4861.42</v>
      </c>
      <c r="H39" s="153">
        <v>878.23</v>
      </c>
      <c r="I39" s="153">
        <v>907.8</v>
      </c>
      <c r="J39" s="153">
        <v>94.48</v>
      </c>
      <c r="K39" s="153">
        <v>1880.51</v>
      </c>
      <c r="L39" s="153">
        <v>38.68</v>
      </c>
    </row>
    <row r="40" spans="1:12" s="135" customFormat="1" x14ac:dyDescent="0.25">
      <c r="A40" s="153">
        <v>33</v>
      </c>
      <c r="B40" s="153" t="s">
        <v>210</v>
      </c>
      <c r="C40" s="153">
        <v>104</v>
      </c>
      <c r="D40" s="153">
        <v>2434.09</v>
      </c>
      <c r="E40" s="153">
        <v>237.58</v>
      </c>
      <c r="F40" s="153">
        <v>5316.08</v>
      </c>
      <c r="G40" s="153">
        <v>7987.75</v>
      </c>
      <c r="H40" s="153">
        <v>1101.02</v>
      </c>
      <c r="I40" s="153">
        <v>194.72</v>
      </c>
      <c r="J40" s="153">
        <v>2865.95</v>
      </c>
      <c r="K40" s="153">
        <v>4161.6899999999996</v>
      </c>
      <c r="L40" s="153">
        <v>52.1</v>
      </c>
    </row>
    <row r="41" spans="1:12" s="159" customFormat="1" x14ac:dyDescent="0.25">
      <c r="A41" s="155"/>
      <c r="B41" s="156" t="s">
        <v>351</v>
      </c>
      <c r="C41" s="156">
        <v>3433</v>
      </c>
      <c r="D41" s="156">
        <v>57496.23</v>
      </c>
      <c r="E41" s="156">
        <v>59842.79</v>
      </c>
      <c r="F41" s="156">
        <v>157286.42000000001</v>
      </c>
      <c r="G41" s="156">
        <v>274625.44</v>
      </c>
      <c r="H41" s="156">
        <v>25736.27</v>
      </c>
      <c r="I41" s="156">
        <v>36373.360000000001</v>
      </c>
      <c r="J41" s="156">
        <v>151126.51999999999</v>
      </c>
      <c r="K41" s="156">
        <v>213236.15</v>
      </c>
      <c r="L41" s="156">
        <v>77.650000000000006</v>
      </c>
    </row>
  </sheetData>
  <mergeCells count="6">
    <mergeCell ref="B1:L1"/>
    <mergeCell ref="B2:L2"/>
    <mergeCell ref="B3:L3"/>
    <mergeCell ref="B4:L4"/>
    <mergeCell ref="D6:G6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BRANCH </vt:lpstr>
      <vt:lpstr>ATM</vt:lpstr>
      <vt:lpstr>FLC</vt:lpstr>
      <vt:lpstr>RSETI</vt:lpstr>
      <vt:lpstr>CD RATIO BANK WISE</vt:lpstr>
      <vt:lpstr>CD RATIO DIST WISE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2024-10-03T07:41:53Z</dcterms:modified>
</cp:coreProperties>
</file>