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443" activeTab="3"/>
  </bookViews>
  <sheets>
    <sheet name="Unit cost" sheetId="1" r:id="rId1"/>
    <sheet name="Appendix I" sheetId="2" r:id="rId2"/>
    <sheet name="Sheet1" sheetId="3" r:id="rId3"/>
    <sheet name="Appendix II" sheetId="4" r:id="rId4"/>
  </sheets>
  <definedNames>
    <definedName name="POO" localSheetId="0">'Unit cost'!$A$1:$C$164</definedName>
    <definedName name="PP" localSheetId="0">'Unit cost'!$A$1:$C$164</definedName>
    <definedName name="_xlnm.Print_Area" localSheetId="1">'Appendix I'!$B$2:$N$44</definedName>
    <definedName name="_xlnm.Print_Area" localSheetId="3">'Appendix II'!$A$1:$F$56</definedName>
    <definedName name="_xlnm.Print_Area" localSheetId="0">'Unit cost'!$A$2:$E$164</definedName>
    <definedName name="Print_Area_0" localSheetId="0">'Unit cost'!$A$1:$C$164</definedName>
    <definedName name="Print_Area_0_0" localSheetId="0">'Unit cost'!$A$1:$C$164</definedName>
    <definedName name="Print_Area_0_0_0" localSheetId="0">'Unit cost'!$A$1:$C$164</definedName>
    <definedName name="Print_Area_0_0_0_0" localSheetId="0">'Unit cost'!$A$1:$C$164</definedName>
    <definedName name="Print_Area_0_0_0_0_0" localSheetId="0">'Unit cost'!$A$1:$C$164</definedName>
    <definedName name="Print_Area_0_0_0_0_0_0" localSheetId="0">'Unit cost'!$A$1:$C$164</definedName>
    <definedName name="Print_Area_0_0_0_0_0_0_0" localSheetId="0">'Unit cost'!$A$1:$C$164</definedName>
    <definedName name="Print_Area_0_0_0_0_0_0_0_0" localSheetId="0">'Unit cost'!$A$1:$C$164</definedName>
    <definedName name="Print_Area_0_0_0_0_0_0_0_0_0" localSheetId="0">'Unit cost'!$A$1:$C$164</definedName>
    <definedName name="Print_Area_0_0_0_0_0_0_0_0_0_0" localSheetId="0">'Unit cost'!$A$1:$C$164</definedName>
    <definedName name="Print_Area_0_0_0_0_0_0_0_0_0_0_0" localSheetId="0">'Unit cost'!$A$1:$C$164</definedName>
    <definedName name="Print_Area_0_0_0_0_0_0_0_0_0_0_0_0" localSheetId="0">'Unit cost'!$A$1:$C$164</definedName>
    <definedName name="Print_Area_0_0_0_0_0_0_0_0_0_0_0_0_0" localSheetId="0">'Unit cost'!$A$1:$C$164</definedName>
    <definedName name="Print_Area_0_0_0_0_0_0_0_0_0_0_0_0_0_0" localSheetId="0">'Unit cost'!$A$1:$C$164</definedName>
    <definedName name="Print_Area_0_0_0_0_0_0_0_0_0_0_0_0_0_0_0" localSheetId="0">'Unit cost'!$A$1:$C$164</definedName>
    <definedName name="_xlnm.Print_Titles" localSheetId="0">'Unit cost'!$2:$3</definedName>
  </definedNames>
  <calcPr fullCalcOnLoad="1"/>
</workbook>
</file>

<file path=xl/sharedStrings.xml><?xml version="1.0" encoding="utf-8"?>
<sst xmlns="http://schemas.openxmlformats.org/spreadsheetml/2006/main" count="628" uniqueCount="346">
  <si>
    <t>State: Chhattisgarh</t>
  </si>
  <si>
    <t>A</t>
  </si>
  <si>
    <t>WATER RESOURCES ( IRRIGATION INFRASTRUCTURES )</t>
  </si>
  <si>
    <t>Activity</t>
  </si>
  <si>
    <t>Unit size</t>
  </si>
  <si>
    <t>Existing unit cost</t>
  </si>
  <si>
    <t>Dug well</t>
  </si>
  <si>
    <t>a.Dug Well</t>
  </si>
  <si>
    <t>(Dia-3m, Depth- 10m)</t>
  </si>
  <si>
    <t>(Dia-4m, Depth- 10m)</t>
  </si>
  <si>
    <t>(Dia-5m, Depth- 10m)</t>
  </si>
  <si>
    <t>STW/TW+PS</t>
  </si>
  <si>
    <t>Pumpsets  (electric)</t>
  </si>
  <si>
    <t>Pumpsets (electric)</t>
  </si>
  <si>
    <t>Pumpsets (Diesel)</t>
  </si>
  <si>
    <t>Submersible PS</t>
  </si>
  <si>
    <t>Low Lift points</t>
  </si>
  <si>
    <t>Drip Irrigation</t>
  </si>
  <si>
    <t>Sprinkler</t>
  </si>
  <si>
    <t>LAND DEVELOPMENT</t>
  </si>
  <si>
    <t>OFD/Land Dev. works</t>
  </si>
  <si>
    <t>per ha.</t>
  </si>
  <si>
    <t>Fodder Development-progressive farmer</t>
  </si>
  <si>
    <t>Fodder Development-traditional farmer</t>
  </si>
  <si>
    <t>Vermi compost</t>
  </si>
  <si>
    <t>Agriclinic/ABC- Individual Agripreneur</t>
  </si>
  <si>
    <t>No.</t>
  </si>
  <si>
    <t>Rain water harvesting Structure 400 cu.m</t>
  </si>
  <si>
    <t>1 unit</t>
  </si>
  <si>
    <t>Fencing Barbed wire</t>
  </si>
  <si>
    <t>850 running "metre/Ha</t>
  </si>
  <si>
    <t>Seed production cum processing (Paddy)</t>
  </si>
  <si>
    <t>1 No 4580 quintal capacity</t>
  </si>
  <si>
    <t>Specific to the project</t>
  </si>
  <si>
    <t>FARM MECHANISATION</t>
  </si>
  <si>
    <t>1 Unit</t>
  </si>
  <si>
    <t>Power Tiller</t>
  </si>
  <si>
    <t>Agri implements</t>
  </si>
  <si>
    <t>Combine Harvesters</t>
  </si>
  <si>
    <t>Reapers</t>
  </si>
  <si>
    <t>Power Threshers</t>
  </si>
  <si>
    <t>'Tractor Driven Seed cum Fertilizer Drill</t>
  </si>
  <si>
    <t>'Tractor Driven cultivator cum seed drill</t>
  </si>
  <si>
    <t>Tractor Driven Zero till seed drill</t>
  </si>
  <si>
    <t>Other farm equipment (like seed treating drum, Paddy poddler,paddle operated paddy thresher)</t>
  </si>
  <si>
    <t>PLANTATION &amp; HORTICULTURE</t>
  </si>
  <si>
    <t>Guava</t>
  </si>
  <si>
    <t>Citrus</t>
  </si>
  <si>
    <t>Floriculture</t>
  </si>
  <si>
    <t>Seed production</t>
  </si>
  <si>
    <t>Pack House</t>
  </si>
  <si>
    <t>Bee Keeping</t>
  </si>
  <si>
    <t>per box</t>
  </si>
  <si>
    <t>FORESTRY &amp; WASTELAND DEVELOPMENT</t>
  </si>
  <si>
    <t>Bamboo</t>
  </si>
  <si>
    <t>Jatropha</t>
  </si>
  <si>
    <t>DAIRY DEVELOPMENT</t>
  </si>
  <si>
    <t>2 animals</t>
  </si>
  <si>
    <t>Graded Murrah Buffalo</t>
  </si>
  <si>
    <t>Pure Murrah Buffalo</t>
  </si>
  <si>
    <t>Commercial dairy unit with shed-10 CBC 10 LPD</t>
  </si>
  <si>
    <t>Mini dairy unit with shed- 5 animals 10 LPD</t>
  </si>
  <si>
    <t>Fodder Banks</t>
  </si>
  <si>
    <t>Cold storage for milk products -1unit</t>
  </si>
  <si>
    <t>Cold chain &amp; transport</t>
  </si>
  <si>
    <t>POULTRY DEVELOPMENT</t>
  </si>
  <si>
    <t>Broiler</t>
  </si>
  <si>
    <t>1000 birds</t>
  </si>
  <si>
    <t>5000 birds</t>
  </si>
  <si>
    <t>Layers</t>
  </si>
  <si>
    <t>SHEEP , GOAT &amp; PIGGERY</t>
  </si>
  <si>
    <t>(10+1)</t>
  </si>
  <si>
    <t>Sheep / Goat Breeding</t>
  </si>
  <si>
    <t>(100+5)</t>
  </si>
  <si>
    <t>FISHERY DEVELOPMENT</t>
  </si>
  <si>
    <t>Poly-culture with prawn in existing pond</t>
  </si>
  <si>
    <t>Fresh water prawn farming(inputs)</t>
  </si>
  <si>
    <t>Development of water logged areas</t>
  </si>
  <si>
    <t>STORAGE GODOWNS /MARKET YARDS</t>
  </si>
  <si>
    <t>Basic Cold storage (5000 MT)</t>
  </si>
  <si>
    <t>MT.</t>
  </si>
  <si>
    <t>8000/MT</t>
  </si>
  <si>
    <t>Godown ( up to 1000MT)</t>
  </si>
  <si>
    <t>3500 / MT</t>
  </si>
  <si>
    <t>Godown ( more than 1000MT)</t>
  </si>
  <si>
    <t>3000/ MT</t>
  </si>
  <si>
    <t>Mandis</t>
  </si>
  <si>
    <t>Vegetable Auction Centres</t>
  </si>
  <si>
    <t>Computerised Weigh Bridge</t>
  </si>
  <si>
    <t>Seed Storage Facility</t>
  </si>
  <si>
    <t>RENEWABLE SOURCES OF ENERGY &amp; WASTE UTILISATION</t>
  </si>
  <si>
    <t>2 Cu.M.</t>
  </si>
  <si>
    <t>3 Cu.M.</t>
  </si>
  <si>
    <t>4 Cu.M.</t>
  </si>
  <si>
    <t>MNRE Specification</t>
  </si>
  <si>
    <t>OTHER ACTIVITIES</t>
  </si>
  <si>
    <t>Bullock Pair (improved)</t>
  </si>
  <si>
    <t>Bullock Carts</t>
  </si>
  <si>
    <t>Bullock &amp; Bullock cart</t>
  </si>
  <si>
    <t>2 animal</t>
  </si>
  <si>
    <t>(Amt.  Rs. In lakh)</t>
  </si>
  <si>
    <t>0.4 Ha</t>
  </si>
  <si>
    <t>1 Ha</t>
  </si>
  <si>
    <t>2 Ha</t>
  </si>
  <si>
    <t>3 Ha</t>
  </si>
  <si>
    <t>4 Ha</t>
  </si>
  <si>
    <t>5 Ha</t>
  </si>
  <si>
    <t>Spacing (m)/Area</t>
  </si>
  <si>
    <t>12x12</t>
  </si>
  <si>
    <t>10x10</t>
  </si>
  <si>
    <t>9x9</t>
  </si>
  <si>
    <t>8x8</t>
  </si>
  <si>
    <t>6x6</t>
  </si>
  <si>
    <t>5x5</t>
  </si>
  <si>
    <t>4x4</t>
  </si>
  <si>
    <t>3x3</t>
  </si>
  <si>
    <t>2x2</t>
  </si>
  <si>
    <t>1.5x1.5</t>
  </si>
  <si>
    <t>Sprinkler irrigation System</t>
  </si>
  <si>
    <t>63 mm</t>
  </si>
  <si>
    <t>75 mm</t>
  </si>
  <si>
    <t>90 mm</t>
  </si>
  <si>
    <t>Area/nozzle size</t>
  </si>
  <si>
    <t>District</t>
  </si>
  <si>
    <t>Block</t>
  </si>
  <si>
    <t>Bilaspur</t>
  </si>
  <si>
    <t>1.Belha</t>
  </si>
  <si>
    <t>Dhamtari</t>
  </si>
  <si>
    <t>2.Dhamtari</t>
  </si>
  <si>
    <t>3.Kurud</t>
  </si>
  <si>
    <t>4.Nagari</t>
  </si>
  <si>
    <t>Durg</t>
  </si>
  <si>
    <t>5.Balod</t>
  </si>
  <si>
    <t>6.Bemetara</t>
  </si>
  <si>
    <t>7.Dhamdha</t>
  </si>
  <si>
    <t>8.Durg</t>
  </si>
  <si>
    <t>9.Gurur</t>
  </si>
  <si>
    <t>10.Patan</t>
  </si>
  <si>
    <t>11.Saja</t>
  </si>
  <si>
    <t>Kawardha</t>
  </si>
  <si>
    <t>12.Pandariya</t>
  </si>
  <si>
    <t>Raigarh</t>
  </si>
  <si>
    <t>13.Baramkela</t>
  </si>
  <si>
    <t>Rajnandgaon</t>
  </si>
  <si>
    <t>14.Rajnandgaon</t>
  </si>
  <si>
    <t>Guava (high density)</t>
  </si>
  <si>
    <t>per acre</t>
  </si>
  <si>
    <t>MNRE specification</t>
  </si>
  <si>
    <t>(Dia-6m, Depth- 10m)</t>
  </si>
  <si>
    <t>Pumpsets (Petrol)</t>
  </si>
  <si>
    <t>Maximum 5 No</t>
  </si>
  <si>
    <t xml:space="preserve">Agriclinic/ABC- Group Agripreneur </t>
  </si>
  <si>
    <t xml:space="preserve">Mashroom Cultivation </t>
  </si>
  <si>
    <t>Small Nursery 1 Ha</t>
  </si>
  <si>
    <t>Green House structure Fan &amp; Pad system</t>
  </si>
  <si>
    <t>Rs 1650/sqm upto 500 sqm, Rs 1465/sqm upto 1008 sqm</t>
  </si>
  <si>
    <t>Squire metre</t>
  </si>
  <si>
    <t xml:space="preserve">Ripening Chambers </t>
  </si>
  <si>
    <t>Metric Tone</t>
  </si>
  <si>
    <t>Soo Babul</t>
  </si>
  <si>
    <t>As per National Livestock Mission (NLM)</t>
  </si>
  <si>
    <t xml:space="preserve">Pig Rearing </t>
  </si>
  <si>
    <t>(5+1)</t>
  </si>
  <si>
    <t xml:space="preserve">Pig Breeding </t>
  </si>
  <si>
    <t>(20+4)</t>
  </si>
  <si>
    <t>Renovation of Existing pond</t>
  </si>
  <si>
    <t xml:space="preserve">Retail Marketing Outlet </t>
  </si>
  <si>
    <t>ICE Plant</t>
  </si>
  <si>
    <t xml:space="preserve">Multiple Tempreture Climate Cold Storage </t>
  </si>
  <si>
    <t>10000/MT</t>
  </si>
  <si>
    <t xml:space="preserve">Biogas </t>
  </si>
  <si>
    <t>Bullock Pair (Desi)</t>
  </si>
  <si>
    <t>Eucalyptus</t>
  </si>
  <si>
    <t>0.5HP - 0.99 HP</t>
  </si>
  <si>
    <t>1HP - 1.99 HP</t>
  </si>
  <si>
    <t>3 HP - 3.99 HP</t>
  </si>
  <si>
    <t>4 - 5 HP</t>
  </si>
  <si>
    <t>1-3 HP</t>
  </si>
  <si>
    <t>5 HP pumpset</t>
  </si>
  <si>
    <t>3-5 HP</t>
  </si>
  <si>
    <t>Dia-152 mm, Depth- 100mt, carrying pumpset 5 HP</t>
  </si>
  <si>
    <t>Dia-152 mm, Depth- 100mt, carrying pumpset 3 HP</t>
  </si>
  <si>
    <t>2HP - 2.99 HP</t>
  </si>
  <si>
    <t>per bags/cycle</t>
  </si>
  <si>
    <t>Portable cold storage</t>
  </si>
  <si>
    <t>2.5x2.5</t>
  </si>
  <si>
    <t>2.5x0.6</t>
  </si>
  <si>
    <t>1.8x0.6</t>
  </si>
  <si>
    <t>1.2x0.6</t>
  </si>
  <si>
    <t>Upto 1 ha</t>
  </si>
  <si>
    <t>Upto 2 ha</t>
  </si>
  <si>
    <t>Upto 3 ha</t>
  </si>
  <si>
    <t>Upto 4 ha</t>
  </si>
  <si>
    <t>Upto5 ha</t>
  </si>
  <si>
    <t>Out of 146 blocks, 14 block has been categorised as semi-critical. Cautious approach has to be adopted while financing ground water structure in these blocks. All the remaining 132 blocks in the state have been categorised under Safe category. The list of semi critical blocks are given below:</t>
  </si>
  <si>
    <t>SNo</t>
  </si>
  <si>
    <t xml:space="preserve">Revised unit cost </t>
  </si>
  <si>
    <t>Drip Irrigation System</t>
  </si>
  <si>
    <t>Note: The above cost includes cost of animals, transportation, feed &amp; insurance</t>
  </si>
  <si>
    <t>Model Scheme for Wadi</t>
  </si>
  <si>
    <t>Unit</t>
  </si>
  <si>
    <t>1acre</t>
  </si>
  <si>
    <t>Particulars</t>
  </si>
  <si>
    <t>Cost/Unit(Rs)</t>
  </si>
  <si>
    <t>Remarks</t>
  </si>
  <si>
    <t>Grafts</t>
  </si>
  <si>
    <t>Spacing</t>
  </si>
  <si>
    <t>Option-I</t>
  </si>
  <si>
    <t xml:space="preserve">Mango </t>
  </si>
  <si>
    <t xml:space="preserve">Cashew/Litchi </t>
  </si>
  <si>
    <t>Option-II</t>
  </si>
  <si>
    <t>do</t>
  </si>
  <si>
    <t>Cashew</t>
  </si>
  <si>
    <t>Aonla/Lemon</t>
  </si>
  <si>
    <t>Option-III</t>
  </si>
  <si>
    <t>Promegranate</t>
  </si>
  <si>
    <t>Option-IV</t>
  </si>
  <si>
    <t>Pears</t>
  </si>
  <si>
    <t>Forestry Plants</t>
  </si>
  <si>
    <t>I</t>
  </si>
  <si>
    <t>II</t>
  </si>
  <si>
    <t>III</t>
  </si>
  <si>
    <t>IV</t>
  </si>
  <si>
    <t>Sub Total</t>
  </si>
  <si>
    <t>Fertilizer &amp; Manure</t>
  </si>
  <si>
    <t>Kg/Ltr</t>
  </si>
  <si>
    <t>N</t>
  </si>
  <si>
    <t>P</t>
  </si>
  <si>
    <t>K</t>
  </si>
  <si>
    <t>Vermicompost</t>
  </si>
  <si>
    <t>Neemcake</t>
  </si>
  <si>
    <t>Fungicide</t>
  </si>
  <si>
    <t>Insecticide</t>
  </si>
  <si>
    <t>Fencing</t>
  </si>
  <si>
    <t>Lumpsum</t>
  </si>
  <si>
    <t>B</t>
  </si>
  <si>
    <t>Labour</t>
  </si>
  <si>
    <t>Mandays/Cu cm</t>
  </si>
  <si>
    <t>Ploughing(bulock)</t>
  </si>
  <si>
    <t>Pit filling &amp; planting</t>
  </si>
  <si>
    <t>Basin weeding &amp; formation</t>
  </si>
  <si>
    <t>Pit digging-main crop</t>
  </si>
  <si>
    <t>Pit digging-forest crop</t>
  </si>
  <si>
    <t xml:space="preserve">Fertilizer application &amp; spraying </t>
  </si>
  <si>
    <t>Irrigation work</t>
  </si>
  <si>
    <t>C</t>
  </si>
  <si>
    <t>Soil Conservation</t>
  </si>
  <si>
    <t>Cu mtr</t>
  </si>
  <si>
    <t>Trench cum bunds</t>
  </si>
  <si>
    <t>Farm bunds</t>
  </si>
  <si>
    <t>D</t>
  </si>
  <si>
    <t>Water Resources dev.(E)</t>
  </si>
  <si>
    <t xml:space="preserve">Total Cost </t>
  </si>
  <si>
    <t>Alternative main crops may be cashew, aonla,litchi,lemon, pears &amp; promegranate</t>
  </si>
  <si>
    <t>WADI model</t>
  </si>
  <si>
    <t>As per appendix II</t>
  </si>
  <si>
    <t>As per appendix I</t>
  </si>
  <si>
    <t>Mango as main crop is universal to Chhattisgarh.</t>
  </si>
  <si>
    <t xml:space="preserve">Appendix II </t>
  </si>
  <si>
    <t>0.4 ha</t>
  </si>
  <si>
    <t xml:space="preserve">Appendix I </t>
  </si>
  <si>
    <t>5 MT.</t>
  </si>
  <si>
    <t>ANNEXURE II</t>
  </si>
  <si>
    <t>10*10 m</t>
  </si>
  <si>
    <t>7*7 m</t>
  </si>
  <si>
    <t>(A+B+C+D)</t>
  </si>
  <si>
    <t>Total cost of plants</t>
  </si>
  <si>
    <t>Revised as per Operational Guidelines of Pradhan Mantri Krishi Sinchayi Yojana(PMKSY)</t>
  </si>
  <si>
    <t>Unit cost for Fy-2018-19</t>
  </si>
  <si>
    <t>1 Tonne</t>
  </si>
  <si>
    <t>2 ha</t>
  </si>
  <si>
    <t>Mango( above 5 x 5 )</t>
  </si>
  <si>
    <t>Mango (5 x5 and below)</t>
  </si>
  <si>
    <t>b.Dug well</t>
  </si>
  <si>
    <t>c.Dug well</t>
  </si>
  <si>
    <t>d.Dug well</t>
  </si>
  <si>
    <t xml:space="preserve">Sheep / Goat Rearing </t>
  </si>
  <si>
    <t>As per Project specification. But for subsidy purpose TFO will be restricted to RS 20.00 lakh only</t>
  </si>
  <si>
    <t xml:space="preserve">As per Project specification. </t>
  </si>
  <si>
    <t>Specific to the Project</t>
  </si>
  <si>
    <t xml:space="preserve">NADEP Compost Tank  </t>
  </si>
  <si>
    <t>(10' x 6' x3')</t>
  </si>
  <si>
    <t>0.703( Average unit cost for land leveling for 0.6% to 5% sloping</t>
  </si>
  <si>
    <t>Farm Ponds</t>
  </si>
  <si>
    <t xml:space="preserve">12 cent  model  with  excavation  of   3 cent ---  Remaining  area  9 cent </t>
  </si>
  <si>
    <t xml:space="preserve">16 cent  model  with  excavation  of   4 cent --  Remaining  area  12 cent </t>
  </si>
  <si>
    <t xml:space="preserve">24  cent  model  with  excavation  of  6 cent --  Remaining  area  18  cent </t>
  </si>
  <si>
    <t xml:space="preserve">33  cent  model  with  excavation  of  8 cent --  Remaining  area  25  cent </t>
  </si>
  <si>
    <t xml:space="preserve">100  cent  model  with  excavation  of  20  cent --  Remaining  area  80  cent </t>
  </si>
  <si>
    <t xml:space="preserve">33 cent  model  with  excavation  of   8 cent --  Remaining  area  25 cent </t>
  </si>
  <si>
    <t>(10' x 6' x2.5')</t>
  </si>
  <si>
    <t>Unit cost for Fy-2019-20</t>
  </si>
  <si>
    <t>0.712( Average unit cost for land leveling for 0.6% to 5% sloping</t>
  </si>
  <si>
    <t>Maximum 5 No(TFO upto Rs. 1cr.)</t>
  </si>
  <si>
    <t>Compost unit from Fruit &amp; Vegetable /Agro Waste (100 tpa unit )</t>
  </si>
  <si>
    <t xml:space="preserve"> Biofertilizer/Biopesticide  Production unit (200 tpa unit )</t>
  </si>
  <si>
    <t>100 tpa unit</t>
  </si>
  <si>
    <t>200 tps unit</t>
  </si>
  <si>
    <t>NA</t>
  </si>
  <si>
    <t>New addition</t>
  </si>
  <si>
    <t>2.5 - 3.0</t>
  </si>
  <si>
    <t>Standard manufacturer's cost.</t>
  </si>
  <si>
    <t>5.5 - 6.5</t>
  </si>
  <si>
    <t>7.50 - 9.00</t>
  </si>
  <si>
    <t>0.60 - 1.90</t>
  </si>
  <si>
    <t>0.80 - 1.20</t>
  </si>
  <si>
    <t>18.00 - 23.00</t>
  </si>
  <si>
    <t>1.00 - 1.20</t>
  </si>
  <si>
    <t>1.50 - 2.00</t>
  </si>
  <si>
    <t>Tractor 55 HP</t>
  </si>
  <si>
    <t xml:space="preserve">Tractor 35 HP </t>
  </si>
  <si>
    <t>0.50</t>
  </si>
  <si>
    <t>as per CG Govt rate</t>
  </si>
  <si>
    <t xml:space="preserve"> Transplanter</t>
  </si>
  <si>
    <t>0.50 - 0.65</t>
  </si>
  <si>
    <t>0.045 - 0.060</t>
  </si>
  <si>
    <t>Cost as per GoI NHM Norms</t>
  </si>
  <si>
    <t>1800 Wp SPV Modules &amp; 2 HP DC (Surface  Pump)</t>
  </si>
  <si>
    <t>1800 Wp SPV Modules &amp; 2 HP AC (Surface  Pump)</t>
  </si>
  <si>
    <t>1800 Wp SPV Modules &amp; 2 HP DC (Submersible  Pump)</t>
  </si>
  <si>
    <t>2700 Wp SPV Modules &amp; 3 HP DC (Surface Pump)</t>
  </si>
  <si>
    <t>3000 Wp SPV Modules &amp; 3 HP DC (Submersible  Pump)</t>
  </si>
  <si>
    <t>4800 Wp SPV Modules &amp; 5  HP DC (Submersible  Pump)</t>
  </si>
  <si>
    <t>4800 Wp SPV Modules &amp; 5  HP DC (Surface Pump)</t>
  </si>
  <si>
    <t>2HPDC</t>
  </si>
  <si>
    <t>2HPAC</t>
  </si>
  <si>
    <t>3HPDC</t>
  </si>
  <si>
    <t>5HPDC</t>
  </si>
  <si>
    <t>DISCLAIMER: " Unit cost decided in the meeting are indicative/recommendatory in nature and Bankers have to use their discretion based on realistic data available. NABARD is not responsible in any way whatsoever, for any act/s of commission or omission on the part of the user/s, relying on or referring to the unit costs mentioned in NABARD's communication/ publication."</t>
  </si>
  <si>
    <t xml:space="preserve">Improved Indigenous/Crossbred Cows (CBC) yielding 8 litres milk per day </t>
  </si>
  <si>
    <t xml:space="preserve">Improved Indigenous/Crossbred Cows (CBC) yielding 10 litres milk per day </t>
  </si>
  <si>
    <t>Papaya(with drip irrigation)</t>
  </si>
  <si>
    <t>Papaya(without drip irrigation)</t>
  </si>
  <si>
    <t>Mushrooms</t>
  </si>
  <si>
    <t>Production unit</t>
  </si>
  <si>
    <t>Spawn making unit</t>
  </si>
  <si>
    <t xml:space="preserve">Compost making unit </t>
  </si>
  <si>
    <t xml:space="preserve">Construction of New Ponds/ Tanks </t>
  </si>
  <si>
    <t xml:space="preserve">Fish Seed Rearing Unit. </t>
  </si>
  <si>
    <t xml:space="preserve">Inputs Cost </t>
  </si>
  <si>
    <t xml:space="preserve">Establishment of Fish Seed Hatchery </t>
  </si>
  <si>
    <t xml:space="preserve">As per fisheries department price </t>
  </si>
  <si>
    <t xml:space="preserve">Establishment of fish feed mills Small plants (capacity 1 to 5 quintals/day) </t>
  </si>
  <si>
    <t xml:space="preserve">Large Formulated Pellet Feed Plant (of a minimum capacity of 10 tonnes/day or more) </t>
  </si>
  <si>
    <t>Unit Costs approved in SLUCC Meeting held on 04.06.2019</t>
  </si>
  <si>
    <t>Total (Rs. Lakh)</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</si>
</sst>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रु&quot;\ #,##0;&quot;रु&quot;\ \-#,##0"/>
    <numFmt numFmtId="173" formatCode="&quot;रु&quot;\ #,##0;[Red]&quot;रु&quot;\ \-#,##0"/>
    <numFmt numFmtId="174" formatCode="&quot;रु&quot;\ #,##0.00;&quot;रु&quot;\ \-#,##0.00"/>
    <numFmt numFmtId="175" formatCode="&quot;रु&quot;\ #,##0.00;[Red]&quot;रु&quot;\ \-#,##0.00"/>
    <numFmt numFmtId="176" formatCode="_ &quot;रु&quot;\ * #,##0_ ;_ &quot;रु&quot;\ * \-#,##0_ ;_ &quot;रु&quot;\ * &quot;-&quot;_ ;_ @_ "/>
    <numFmt numFmtId="177" formatCode="_ &quot;रु&quot;\ * #,##0.00_ ;_ &quot;रु&quot;\ * \-#,##0.00_ ;_ &quot;रु&quot;\ * &quot;-&quot;??_ ;_ @_ "/>
    <numFmt numFmtId="178" formatCode="0.0000"/>
    <numFmt numFmtId="179" formatCode="0.000"/>
    <numFmt numFmtId="180" formatCode="#,##0.000"/>
    <numFmt numFmtId="181" formatCode="0.00000"/>
    <numFmt numFmtId="182" formatCode="0.000000"/>
    <numFmt numFmtId="183" formatCode="0.0000000"/>
    <numFmt numFmtId="184" formatCode="[$-4009]dd\ mmmm\ yyyy"/>
    <numFmt numFmtId="185" formatCode="&quot;Yes&quot;;&quot;Yes&quot;;&quot;No&quot;"/>
    <numFmt numFmtId="186" formatCode="&quot;True&quot;;&quot;True&quot;;&quot;False&quot;"/>
    <numFmt numFmtId="187" formatCode="&quot;On&quot;;&quot;On&quot;;&quot;Off&quot;"/>
    <numFmt numFmtId="188" formatCode="[$€-2]\ #,##0.00_);[Red]\([$€-2]\ #,##0.00\)"/>
    <numFmt numFmtId="189" formatCode="0.0"/>
  </numFmts>
  <fonts count="59">
    <font>
      <sz val="11"/>
      <color rgb="FF000000"/>
      <name val="Calibri"/>
      <family val="2"/>
    </font>
    <font>
      <sz val="11"/>
      <color indexed="8"/>
      <name val="Calibri"/>
      <family val="2"/>
    </font>
    <font>
      <sz val="11"/>
      <name val="Georgia"/>
      <family val="1"/>
    </font>
    <font>
      <sz val="12"/>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8"/>
      <name val="Arial"/>
      <family val="2"/>
    </font>
    <font>
      <b/>
      <sz val="7.5"/>
      <color indexed="8"/>
      <name val="Arial"/>
      <family val="2"/>
    </font>
    <font>
      <sz val="11"/>
      <color indexed="8"/>
      <name val="Georgia"/>
      <family val="1"/>
    </font>
    <font>
      <sz val="10"/>
      <color indexed="8"/>
      <name val="Georgia"/>
      <family val="1"/>
    </font>
    <font>
      <sz val="12"/>
      <color indexed="8"/>
      <name val="Georgia"/>
      <family val="1"/>
    </font>
    <font>
      <b/>
      <sz val="12"/>
      <color indexed="8"/>
      <name val="Georgia"/>
      <family val="1"/>
    </font>
    <font>
      <sz val="12"/>
      <color indexed="8"/>
      <name val="Calibri"/>
      <family val="2"/>
    </font>
    <font>
      <b/>
      <sz val="10"/>
      <color indexed="8"/>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000000"/>
      <name val="Arial"/>
      <family val="2"/>
    </font>
    <font>
      <b/>
      <sz val="7.5"/>
      <color rgb="FF000000"/>
      <name val="Arial"/>
      <family val="2"/>
    </font>
    <font>
      <sz val="11"/>
      <color rgb="FF000000"/>
      <name val="Georgia"/>
      <family val="1"/>
    </font>
    <font>
      <sz val="10"/>
      <color rgb="FF000000"/>
      <name val="Georgia"/>
      <family val="1"/>
    </font>
    <font>
      <sz val="12"/>
      <color rgb="FF000000"/>
      <name val="Georgia"/>
      <family val="1"/>
    </font>
    <font>
      <b/>
      <sz val="12"/>
      <color rgb="FF000000"/>
      <name val="Georgia"/>
      <family val="1"/>
    </font>
    <font>
      <sz val="12"/>
      <color rgb="FF000000"/>
      <name val="Calibri"/>
      <family val="2"/>
    </font>
    <font>
      <sz val="12"/>
      <color theme="1"/>
      <name val="Georgia"/>
      <family val="1"/>
    </font>
    <font>
      <b/>
      <sz val="11"/>
      <color rgb="FF000000"/>
      <name val="Calibri"/>
      <family val="2"/>
    </font>
    <font>
      <b/>
      <sz val="10"/>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color indexed="63"/>
      </left>
      <right style="medium"/>
      <top>
        <color indexed="63"/>
      </top>
      <bottom style="medium"/>
    </border>
    <border>
      <left>
        <color indexed="63"/>
      </left>
      <right style="thin"/>
      <top style="thin"/>
      <bottom style="thin"/>
    </border>
    <border>
      <left>
        <color indexed="63"/>
      </left>
      <right>
        <color indexed="63"/>
      </right>
      <top>
        <color indexed="63"/>
      </top>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9" fillId="33" borderId="10" xfId="0" applyFont="1" applyFill="1" applyBorder="1" applyAlignment="1">
      <alignment horizontal="right" wrapText="1"/>
    </xf>
    <xf numFmtId="0" fontId="49" fillId="33" borderId="10" xfId="0" applyFont="1" applyFill="1" applyBorder="1" applyAlignment="1">
      <alignment horizontal="center" wrapText="1"/>
    </xf>
    <xf numFmtId="0" fontId="49" fillId="33" borderId="0" xfId="0" applyFont="1" applyFill="1" applyBorder="1" applyAlignment="1">
      <alignment horizontal="right" wrapText="1"/>
    </xf>
    <xf numFmtId="0" fontId="50" fillId="33" borderId="0" xfId="0" applyFont="1" applyFill="1" applyBorder="1" applyAlignment="1">
      <alignment horizontal="center" wrapText="1"/>
    </xf>
    <xf numFmtId="0" fontId="51" fillId="0" borderId="0" xfId="0" applyFont="1" applyAlignment="1">
      <alignment/>
    </xf>
    <xf numFmtId="0" fontId="49" fillId="33" borderId="0" xfId="0" applyFont="1" applyFill="1" applyBorder="1" applyAlignment="1">
      <alignment wrapText="1"/>
    </xf>
    <xf numFmtId="0" fontId="52" fillId="33" borderId="0" xfId="0" applyFont="1" applyFill="1" applyBorder="1" applyAlignment="1">
      <alignment horizontal="right" wrapText="1"/>
    </xf>
    <xf numFmtId="0" fontId="53" fillId="33" borderId="0" xfId="0" applyFont="1" applyFill="1" applyAlignment="1">
      <alignment horizontal="center" wrapText="1"/>
    </xf>
    <xf numFmtId="0" fontId="53" fillId="33" borderId="10" xfId="0" applyFont="1" applyFill="1" applyBorder="1" applyAlignment="1">
      <alignment horizontal="center" wrapText="1"/>
    </xf>
    <xf numFmtId="0" fontId="53"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179" fontId="53" fillId="33" borderId="10" xfId="0" applyNumberFormat="1" applyFont="1" applyFill="1" applyBorder="1" applyAlignment="1">
      <alignment horizontal="center" vertical="center" wrapText="1"/>
    </xf>
    <xf numFmtId="179" fontId="53" fillId="0" borderId="10" xfId="0" applyNumberFormat="1" applyFont="1" applyBorder="1" applyAlignment="1">
      <alignment horizontal="center" vertical="center" wrapText="1"/>
    </xf>
    <xf numFmtId="0" fontId="53" fillId="33" borderId="12" xfId="0" applyFont="1" applyFill="1" applyBorder="1" applyAlignment="1">
      <alignment horizontal="center" vertical="center" wrapText="1"/>
    </xf>
    <xf numFmtId="0" fontId="54" fillId="33" borderId="10" xfId="0" applyFont="1" applyFill="1" applyBorder="1" applyAlignment="1">
      <alignment horizontal="center" vertical="top" wrapText="1"/>
    </xf>
    <xf numFmtId="0" fontId="54" fillId="33" borderId="0" xfId="0" applyFont="1" applyFill="1" applyBorder="1" applyAlignment="1">
      <alignment horizontal="center" wrapText="1"/>
    </xf>
    <xf numFmtId="0" fontId="54" fillId="33" borderId="10" xfId="0" applyFont="1" applyFill="1" applyBorder="1" applyAlignment="1">
      <alignment horizontal="center" wrapText="1"/>
    </xf>
    <xf numFmtId="0" fontId="53" fillId="33" borderId="0" xfId="0" applyFont="1" applyFill="1" applyBorder="1" applyAlignment="1">
      <alignment horizontal="center" wrapText="1"/>
    </xf>
    <xf numFmtId="0" fontId="54" fillId="0" borderId="0" xfId="0" applyFont="1" applyAlignment="1">
      <alignment horizontal="center" vertical="top" wrapText="1"/>
    </xf>
    <xf numFmtId="0" fontId="54" fillId="0" borderId="10" xfId="0" applyFont="1" applyBorder="1" applyAlignment="1">
      <alignment horizontal="center" vertical="top" wrapText="1"/>
    </xf>
    <xf numFmtId="181" fontId="53" fillId="33" borderId="10" xfId="0" applyNumberFormat="1" applyFont="1" applyFill="1" applyBorder="1" applyAlignment="1">
      <alignment horizontal="center" wrapText="1"/>
    </xf>
    <xf numFmtId="181" fontId="53" fillId="33" borderId="11" xfId="0" applyNumberFormat="1" applyFont="1" applyFill="1" applyBorder="1" applyAlignment="1">
      <alignment horizontal="center" wrapText="1"/>
    </xf>
    <xf numFmtId="0" fontId="54" fillId="33" borderId="0" xfId="0" applyFont="1" applyFill="1" applyBorder="1" applyAlignment="1">
      <alignment wrapText="1"/>
    </xf>
    <xf numFmtId="0" fontId="53" fillId="0" borderId="0" xfId="0" applyFont="1" applyAlignment="1">
      <alignment wrapText="1"/>
    </xf>
    <xf numFmtId="0" fontId="55" fillId="0" borderId="0" xfId="0" applyFont="1" applyAlignment="1">
      <alignment wrapText="1"/>
    </xf>
    <xf numFmtId="10" fontId="54" fillId="33" borderId="10" xfId="0" applyNumberFormat="1" applyFont="1" applyFill="1" applyBorder="1" applyAlignment="1">
      <alignment horizontal="center" vertical="center" wrapText="1"/>
    </xf>
    <xf numFmtId="0" fontId="55" fillId="0" borderId="0" xfId="0" applyFont="1" applyAlignment="1">
      <alignment horizontal="center" wrapText="1"/>
    </xf>
    <xf numFmtId="0" fontId="55" fillId="0" borderId="0" xfId="0" applyFont="1" applyBorder="1" applyAlignment="1">
      <alignment wrapText="1"/>
    </xf>
    <xf numFmtId="0" fontId="55" fillId="0" borderId="10" xfId="0" applyFont="1" applyBorder="1" applyAlignment="1">
      <alignment wrapText="1"/>
    </xf>
    <xf numFmtId="0" fontId="55" fillId="0" borderId="0" xfId="0" applyFont="1" applyAlignment="1">
      <alignment horizontal="left" wrapText="1"/>
    </xf>
    <xf numFmtId="179" fontId="53" fillId="0" borderId="13" xfId="0" applyNumberFormat="1" applyFont="1" applyBorder="1" applyAlignment="1">
      <alignment horizontal="center" vertical="center" wrapText="1"/>
    </xf>
    <xf numFmtId="179" fontId="55" fillId="0" borderId="0" xfId="0" applyNumberFormat="1" applyFont="1" applyAlignment="1">
      <alignment wrapText="1"/>
    </xf>
    <xf numFmtId="0" fontId="53" fillId="0" borderId="10" xfId="0" applyFont="1" applyFill="1" applyBorder="1" applyAlignment="1">
      <alignment horizontal="center" vertical="center" wrapText="1"/>
    </xf>
    <xf numFmtId="0" fontId="55" fillId="0" borderId="0" xfId="0" applyFont="1" applyFill="1" applyAlignment="1">
      <alignment wrapText="1"/>
    </xf>
    <xf numFmtId="0" fontId="54" fillId="33" borderId="1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2" fillId="0" borderId="15" xfId="0" applyFont="1" applyBorder="1" applyAlignment="1">
      <alignment horizontal="left" wrapText="1"/>
    </xf>
    <xf numFmtId="0" fontId="2" fillId="0" borderId="0" xfId="0" applyFont="1" applyBorder="1" applyAlignment="1">
      <alignment wrapText="1"/>
    </xf>
    <xf numFmtId="0" fontId="2" fillId="0" borderId="15" xfId="0" applyFont="1" applyBorder="1" applyAlignment="1">
      <alignment horizontal="left" vertical="center" wrapText="1"/>
    </xf>
    <xf numFmtId="0" fontId="54" fillId="33" borderId="0" xfId="0" applyFont="1" applyFill="1" applyAlignment="1">
      <alignment horizontal="center" vertical="center" wrapText="1"/>
    </xf>
    <xf numFmtId="0" fontId="53" fillId="33" borderId="0" xfId="0" applyFont="1" applyFill="1" applyBorder="1" applyAlignment="1">
      <alignment horizontal="center" vertical="center" wrapText="1"/>
    </xf>
    <xf numFmtId="0" fontId="54" fillId="33" borderId="12" xfId="0" applyFont="1" applyFill="1" applyBorder="1" applyAlignment="1">
      <alignment horizontal="center" vertical="center" wrapText="1"/>
    </xf>
    <xf numFmtId="181" fontId="53" fillId="0" borderId="10" xfId="0" applyNumberFormat="1" applyFont="1" applyFill="1" applyBorder="1" applyAlignment="1">
      <alignment horizontal="center" wrapText="1"/>
    </xf>
    <xf numFmtId="179" fontId="53" fillId="0" borderId="10" xfId="0" applyNumberFormat="1" applyFont="1" applyFill="1" applyBorder="1" applyAlignment="1">
      <alignment horizontal="center" vertical="center" wrapText="1"/>
    </xf>
    <xf numFmtId="0" fontId="53" fillId="0" borderId="0" xfId="0" applyFont="1" applyBorder="1" applyAlignment="1">
      <alignment horizontal="center" wrapText="1"/>
    </xf>
    <xf numFmtId="0" fontId="53" fillId="0" borderId="10" xfId="0" applyFont="1" applyBorder="1" applyAlignment="1">
      <alignment horizontal="center" wrapText="1"/>
    </xf>
    <xf numFmtId="10" fontId="53" fillId="0" borderId="10" xfId="0" applyNumberFormat="1" applyFont="1" applyBorder="1" applyAlignment="1">
      <alignment horizontal="center" wrapText="1"/>
    </xf>
    <xf numFmtId="179" fontId="53" fillId="0" borderId="12" xfId="0" applyNumberFormat="1" applyFont="1" applyFill="1" applyBorder="1" applyAlignment="1">
      <alignment horizontal="center" vertical="center" wrapText="1"/>
    </xf>
    <xf numFmtId="0" fontId="53" fillId="0" borderId="10" xfId="0" applyFont="1" applyFill="1" applyBorder="1" applyAlignment="1">
      <alignment horizontal="center" wrapText="1"/>
    </xf>
    <xf numFmtId="179" fontId="53" fillId="0" borderId="10" xfId="0" applyNumberFormat="1" applyFont="1" applyFill="1" applyBorder="1" applyAlignment="1">
      <alignment horizontal="center" wrapText="1"/>
    </xf>
    <xf numFmtId="179" fontId="53" fillId="0" borderId="10" xfId="0" applyNumberFormat="1" applyFont="1" applyBorder="1" applyAlignment="1">
      <alignment horizontal="center" wrapText="1"/>
    </xf>
    <xf numFmtId="10" fontId="53" fillId="0" borderId="10" xfId="0" applyNumberFormat="1" applyFont="1" applyFill="1" applyBorder="1" applyAlignment="1">
      <alignment horizontal="center" wrapText="1"/>
    </xf>
    <xf numFmtId="179" fontId="53" fillId="34" borderId="10" xfId="0" applyNumberFormat="1" applyFont="1" applyFill="1" applyBorder="1" applyAlignment="1">
      <alignment horizontal="center" vertical="center" wrapText="1"/>
    </xf>
    <xf numFmtId="179" fontId="56" fillId="0" borderId="10" xfId="0" applyNumberFormat="1" applyFont="1" applyFill="1" applyBorder="1" applyAlignment="1">
      <alignment horizontal="center" wrapText="1"/>
    </xf>
    <xf numFmtId="0" fontId="3" fillId="0" borderId="15" xfId="0" applyFont="1" applyFill="1" applyBorder="1" applyAlignment="1">
      <alignment horizontal="center" vertical="center" wrapText="1"/>
    </xf>
    <xf numFmtId="1" fontId="3" fillId="0" borderId="16" xfId="0" applyNumberFormat="1" applyFont="1" applyBorder="1" applyAlignment="1">
      <alignment horizontal="center" vertical="center"/>
    </xf>
    <xf numFmtId="1" fontId="3" fillId="0" borderId="15" xfId="0" applyNumberFormat="1" applyFont="1" applyBorder="1" applyAlignment="1">
      <alignment horizontal="center" vertical="center" wrapText="1"/>
    </xf>
    <xf numFmtId="179" fontId="53" fillId="0" borderId="12"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3" xfId="0" applyFont="1" applyFill="1" applyBorder="1" applyAlignment="1">
      <alignment horizontal="center" vertical="center" wrapText="1"/>
    </xf>
    <xf numFmtId="179" fontId="53" fillId="0" borderId="14" xfId="0" applyNumberFormat="1" applyFont="1" applyBorder="1" applyAlignment="1">
      <alignment horizontal="center" vertical="center" wrapText="1"/>
    </xf>
    <xf numFmtId="0" fontId="56" fillId="0" borderId="10" xfId="0" applyFont="1" applyFill="1" applyBorder="1" applyAlignment="1">
      <alignment vertical="top" wrapText="1"/>
    </xf>
    <xf numFmtId="0" fontId="53" fillId="33" borderId="10" xfId="0" applyFont="1" applyFill="1" applyBorder="1" applyAlignment="1">
      <alignment horizontal="center" vertical="center" wrapText="1"/>
    </xf>
    <xf numFmtId="10" fontId="55" fillId="0" borderId="0" xfId="0" applyNumberFormat="1" applyFont="1" applyAlignment="1">
      <alignment wrapText="1"/>
    </xf>
    <xf numFmtId="0" fontId="54"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5" fillId="0" borderId="0" xfId="0" applyFont="1" applyAlignment="1">
      <alignment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179" fontId="53" fillId="0" borderId="10" xfId="0" applyNumberFormat="1" applyFont="1" applyBorder="1" applyAlignment="1">
      <alignment horizontal="center" vertical="center" wrapText="1"/>
    </xf>
    <xf numFmtId="0" fontId="53" fillId="33" borderId="10" xfId="0" applyFont="1" applyFill="1" applyBorder="1" applyAlignment="1">
      <alignment horizontal="center" vertical="center" wrapText="1"/>
    </xf>
    <xf numFmtId="179" fontId="53" fillId="0" borderId="10" xfId="0" applyNumberFormat="1" applyFont="1" applyBorder="1" applyAlignment="1">
      <alignment horizontal="center" vertical="center" wrapText="1"/>
    </xf>
    <xf numFmtId="179" fontId="53" fillId="0" borderId="13" xfId="0" applyNumberFormat="1" applyFont="1" applyBorder="1" applyAlignment="1">
      <alignment horizontal="center" vertical="center" wrapText="1"/>
    </xf>
    <xf numFmtId="179" fontId="53" fillId="0" borderId="10" xfId="0" applyNumberFormat="1" applyFont="1" applyBorder="1" applyAlignment="1">
      <alignment horizontal="center" wrapText="1"/>
    </xf>
    <xf numFmtId="0" fontId="0" fillId="0" borderId="0" xfId="0" applyAlignment="1">
      <alignment/>
    </xf>
    <xf numFmtId="179" fontId="53" fillId="0" borderId="10" xfId="0" applyNumberFormat="1" applyFont="1" applyBorder="1" applyAlignment="1">
      <alignment horizontal="center" vertical="center" wrapText="1"/>
    </xf>
    <xf numFmtId="0" fontId="0" fillId="0" borderId="0" xfId="0" applyAlignment="1">
      <alignment horizontal="center"/>
    </xf>
    <xf numFmtId="0" fontId="53" fillId="0" borderId="17" xfId="0" applyFont="1" applyBorder="1" applyAlignment="1">
      <alignment/>
    </xf>
    <xf numFmtId="0" fontId="54" fillId="0" borderId="17" xfId="0" applyFont="1" applyBorder="1" applyAlignment="1">
      <alignment/>
    </xf>
    <xf numFmtId="0" fontId="53" fillId="0" borderId="17" xfId="0" applyFont="1" applyBorder="1" applyAlignment="1">
      <alignment horizontal="center"/>
    </xf>
    <xf numFmtId="2" fontId="53" fillId="0" borderId="17" xfId="0" applyNumberFormat="1" applyFont="1" applyBorder="1" applyAlignment="1">
      <alignment horizontal="center"/>
    </xf>
    <xf numFmtId="0" fontId="53" fillId="0" borderId="17" xfId="0" applyFont="1" applyBorder="1" applyAlignment="1">
      <alignment horizontal="center" vertical="top" wrapText="1"/>
    </xf>
    <xf numFmtId="0" fontId="53" fillId="0" borderId="17" xfId="0" applyFont="1" applyBorder="1" applyAlignment="1">
      <alignment horizontal="center" wrapText="1"/>
    </xf>
    <xf numFmtId="0" fontId="54" fillId="0" borderId="17" xfId="0" applyFont="1" applyBorder="1" applyAlignment="1">
      <alignment horizontal="center"/>
    </xf>
    <xf numFmtId="0" fontId="53" fillId="0" borderId="17" xfId="0" applyFont="1" applyBorder="1" applyAlignment="1">
      <alignment wrapText="1"/>
    </xf>
    <xf numFmtId="0" fontId="54" fillId="0" borderId="17" xfId="0" applyFont="1" applyBorder="1" applyAlignment="1">
      <alignment/>
    </xf>
    <xf numFmtId="2" fontId="54" fillId="0" borderId="17" xfId="0" applyNumberFormat="1" applyFont="1" applyBorder="1" applyAlignment="1">
      <alignment/>
    </xf>
    <xf numFmtId="0" fontId="57" fillId="0" borderId="0" xfId="0" applyFont="1" applyAlignment="1">
      <alignment horizontal="center"/>
    </xf>
    <xf numFmtId="0" fontId="54"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0" borderId="13" xfId="0" applyFont="1" applyFill="1" applyBorder="1" applyAlignment="1">
      <alignment horizontal="center" vertical="center" wrapText="1"/>
    </xf>
    <xf numFmtId="179" fontId="53" fillId="0" borderId="10" xfId="0" applyNumberFormat="1" applyFont="1" applyBorder="1" applyAlignment="1">
      <alignment horizontal="center" wrapText="1"/>
    </xf>
    <xf numFmtId="0" fontId="53" fillId="0" borderId="18" xfId="0" applyFont="1" applyBorder="1" applyAlignment="1">
      <alignment vertical="center"/>
    </xf>
    <xf numFmtId="0" fontId="53" fillId="0" borderId="18" xfId="0" applyFont="1" applyBorder="1" applyAlignment="1">
      <alignment horizontal="center" vertical="center"/>
    </xf>
    <xf numFmtId="179" fontId="53" fillId="34" borderId="10" xfId="0" applyNumberFormat="1" applyFont="1" applyFill="1" applyBorder="1" applyAlignment="1">
      <alignment horizontal="center" wrapText="1"/>
    </xf>
    <xf numFmtId="179" fontId="53" fillId="34" borderId="13" xfId="0" applyNumberFormat="1" applyFont="1" applyFill="1" applyBorder="1" applyAlignment="1">
      <alignment horizontal="center" vertical="center" wrapText="1"/>
    </xf>
    <xf numFmtId="189" fontId="53" fillId="33" borderId="10" xfId="0" applyNumberFormat="1" applyFont="1" applyFill="1" applyBorder="1" applyAlignment="1">
      <alignment horizontal="center" vertical="center" wrapText="1"/>
    </xf>
    <xf numFmtId="179" fontId="53" fillId="34" borderId="11" xfId="0" applyNumberFormat="1" applyFont="1" applyFill="1" applyBorder="1" applyAlignment="1">
      <alignment horizontal="center" vertical="center" wrapText="1"/>
    </xf>
    <xf numFmtId="179" fontId="56" fillId="34" borderId="10" xfId="0" applyNumberFormat="1" applyFont="1" applyFill="1" applyBorder="1" applyAlignment="1">
      <alignment horizontal="center" wrapText="1"/>
    </xf>
    <xf numFmtId="0" fontId="54" fillId="0" borderId="17" xfId="0" applyFont="1" applyBorder="1" applyAlignment="1">
      <alignment horizontal="center" wrapText="1"/>
    </xf>
    <xf numFmtId="179" fontId="53" fillId="0" borderId="17" xfId="0" applyNumberFormat="1" applyFont="1" applyBorder="1" applyAlignment="1">
      <alignment horizontal="center"/>
    </xf>
    <xf numFmtId="179" fontId="54" fillId="0" borderId="17" xfId="0" applyNumberFormat="1" applyFont="1" applyBorder="1" applyAlignment="1">
      <alignment horizontal="center"/>
    </xf>
    <xf numFmtId="0" fontId="53" fillId="33" borderId="10" xfId="0" applyFont="1" applyFill="1" applyBorder="1" applyAlignment="1">
      <alignment horizontal="center" wrapText="1"/>
    </xf>
    <xf numFmtId="0" fontId="54" fillId="33" borderId="10" xfId="0" applyFont="1" applyFill="1" applyBorder="1" applyAlignment="1">
      <alignment horizontal="center" vertical="top" wrapText="1"/>
    </xf>
    <xf numFmtId="0" fontId="53" fillId="33" borderId="10" xfId="0" applyFont="1" applyFill="1" applyBorder="1" applyAlignment="1">
      <alignment horizontal="center" vertical="center" wrapText="1"/>
    </xf>
    <xf numFmtId="0" fontId="54" fillId="33" borderId="10" xfId="0" applyFont="1" applyFill="1" applyBorder="1" applyAlignment="1">
      <alignment vertical="center" wrapText="1"/>
    </xf>
    <xf numFmtId="0" fontId="54" fillId="33" borderId="0"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4" fillId="33" borderId="0" xfId="0" applyFont="1" applyFill="1" applyBorder="1" applyAlignment="1">
      <alignment horizontal="center" wrapText="1"/>
    </xf>
    <xf numFmtId="0" fontId="53" fillId="33" borderId="10" xfId="0" applyFont="1" applyFill="1" applyBorder="1" applyAlignment="1">
      <alignment horizontal="center" wrapText="1"/>
    </xf>
    <xf numFmtId="0" fontId="54" fillId="33" borderId="10" xfId="0" applyFont="1" applyFill="1" applyBorder="1" applyAlignment="1">
      <alignment horizontal="center" vertical="center" wrapText="1"/>
    </xf>
    <xf numFmtId="0" fontId="54" fillId="33" borderId="11" xfId="0" applyFont="1" applyFill="1" applyBorder="1" applyAlignment="1">
      <alignment horizontal="center" vertical="top" wrapText="1"/>
    </xf>
    <xf numFmtId="0" fontId="54" fillId="33" borderId="12" xfId="0" applyFont="1" applyFill="1" applyBorder="1" applyAlignment="1">
      <alignment horizontal="center" vertical="top" wrapText="1"/>
    </xf>
    <xf numFmtId="0" fontId="54" fillId="33" borderId="10" xfId="0" applyFont="1" applyFill="1" applyBorder="1" applyAlignment="1">
      <alignment horizontal="center" vertical="top"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wrapText="1"/>
    </xf>
    <xf numFmtId="0" fontId="53" fillId="33" borderId="13" xfId="0" applyFont="1" applyFill="1" applyBorder="1" applyAlignment="1">
      <alignment horizontal="center" wrapText="1"/>
    </xf>
    <xf numFmtId="0" fontId="53" fillId="33" borderId="19" xfId="0" applyFont="1" applyFill="1" applyBorder="1" applyAlignment="1">
      <alignment horizontal="center" wrapText="1"/>
    </xf>
    <xf numFmtId="0" fontId="53" fillId="33" borderId="20" xfId="0" applyFont="1" applyFill="1" applyBorder="1" applyAlignment="1">
      <alignment horizontal="center" wrapText="1"/>
    </xf>
    <xf numFmtId="0" fontId="58" fillId="33" borderId="13" xfId="0" applyFont="1" applyFill="1" applyBorder="1" applyAlignment="1">
      <alignment horizontal="center" vertical="top" wrapText="1"/>
    </xf>
    <xf numFmtId="0" fontId="58" fillId="33" borderId="14" xfId="0" applyFont="1" applyFill="1" applyBorder="1" applyAlignment="1">
      <alignment horizontal="center" vertical="top" wrapText="1"/>
    </xf>
    <xf numFmtId="0" fontId="58" fillId="33" borderId="19" xfId="0" applyFont="1" applyFill="1" applyBorder="1" applyAlignment="1">
      <alignment horizontal="center" vertical="top" wrapText="1"/>
    </xf>
    <xf numFmtId="0" fontId="53" fillId="0" borderId="17" xfId="0" applyFont="1" applyFill="1" applyBorder="1" applyAlignment="1">
      <alignment horizontal="left" wrapText="1"/>
    </xf>
    <xf numFmtId="0" fontId="53" fillId="0" borderId="21" xfId="0" applyFont="1" applyFill="1" applyBorder="1" applyAlignment="1">
      <alignment horizontal="left" vertical="center" wrapText="1"/>
    </xf>
    <xf numFmtId="0" fontId="53" fillId="0" borderId="22" xfId="0" applyFont="1" applyFill="1" applyBorder="1" applyAlignment="1">
      <alignment horizontal="left" vertical="center" wrapText="1"/>
    </xf>
    <xf numFmtId="0" fontId="53" fillId="0" borderId="23" xfId="0" applyFont="1" applyFill="1" applyBorder="1" applyAlignment="1">
      <alignment horizontal="left" vertical="center" wrapText="1"/>
    </xf>
    <xf numFmtId="0" fontId="53" fillId="0" borderId="21" xfId="0" applyFont="1" applyBorder="1" applyAlignment="1">
      <alignment horizontal="center"/>
    </xf>
    <xf numFmtId="0" fontId="53" fillId="0" borderId="23"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H164"/>
  <sheetViews>
    <sheetView zoomScale="80" zoomScaleNormal="80" zoomScalePageLayoutView="0" workbookViewId="0" topLeftCell="A139">
      <selection activeCell="E130" sqref="E130"/>
    </sheetView>
  </sheetViews>
  <sheetFormatPr defaultColWidth="8.7109375" defaultRowHeight="15"/>
  <cols>
    <col min="1" max="1" width="6.421875" style="25" customWidth="1"/>
    <col min="2" max="2" width="63.57421875" style="25" customWidth="1"/>
    <col min="3" max="3" width="34.8515625" style="25" customWidth="1"/>
    <col min="4" max="4" width="39.140625" style="25" customWidth="1"/>
    <col min="5" max="5" width="33.7109375" style="25" customWidth="1"/>
    <col min="6" max="6" width="14.421875" style="25" bestFit="1" customWidth="1"/>
    <col min="7" max="16384" width="8.7109375" style="25" customWidth="1"/>
  </cols>
  <sheetData>
    <row r="2" spans="1:5" ht="33" customHeight="1">
      <c r="A2" s="8"/>
      <c r="B2" s="8"/>
      <c r="C2" s="42" t="s">
        <v>262</v>
      </c>
      <c r="D2" s="27"/>
      <c r="E2" s="27"/>
    </row>
    <row r="3" spans="1:5" s="28" customFormat="1" ht="36.75" customHeight="1">
      <c r="A3" s="43"/>
      <c r="B3" s="111" t="s">
        <v>344</v>
      </c>
      <c r="C3" s="111"/>
      <c r="D3" s="47"/>
      <c r="E3" s="47"/>
    </row>
    <row r="4" spans="1:5" s="29" customFormat="1" ht="15.75">
      <c r="A4" s="38"/>
      <c r="B4" s="37" t="s">
        <v>0</v>
      </c>
      <c r="C4" s="38"/>
      <c r="D4" s="48"/>
      <c r="E4" s="48"/>
    </row>
    <row r="5" spans="1:5" ht="15.75" customHeight="1">
      <c r="A5" s="44"/>
      <c r="B5" s="112"/>
      <c r="C5" s="112"/>
      <c r="D5" s="112"/>
      <c r="E5" s="48"/>
    </row>
    <row r="6" spans="1:5" ht="15" customHeight="1">
      <c r="A6" s="37">
        <v>1</v>
      </c>
      <c r="B6" s="113" t="s">
        <v>2</v>
      </c>
      <c r="C6" s="114"/>
      <c r="D6" s="115"/>
      <c r="E6" s="48"/>
    </row>
    <row r="7" spans="1:5" s="24" customFormat="1" ht="48" customHeight="1">
      <c r="A7" s="10"/>
      <c r="B7" s="11" t="s">
        <v>3</v>
      </c>
      <c r="C7" s="11" t="s">
        <v>4</v>
      </c>
      <c r="D7" s="61" t="s">
        <v>268</v>
      </c>
      <c r="E7" s="37" t="s">
        <v>291</v>
      </c>
    </row>
    <row r="8" spans="1:5" ht="15.75">
      <c r="A8" s="38"/>
      <c r="B8" s="37" t="s">
        <v>6</v>
      </c>
      <c r="C8" s="38"/>
      <c r="D8" s="48"/>
      <c r="E8" s="48"/>
    </row>
    <row r="9" spans="1:5" ht="15.75">
      <c r="A9" s="38">
        <v>1</v>
      </c>
      <c r="B9" s="38" t="s">
        <v>7</v>
      </c>
      <c r="C9" s="38" t="s">
        <v>8</v>
      </c>
      <c r="D9" s="12">
        <v>0.74</v>
      </c>
      <c r="E9" s="12">
        <v>0.74</v>
      </c>
    </row>
    <row r="10" spans="1:5" ht="15.75">
      <c r="A10" s="109">
        <v>2</v>
      </c>
      <c r="B10" s="38" t="s">
        <v>273</v>
      </c>
      <c r="C10" s="38" t="s">
        <v>9</v>
      </c>
      <c r="D10" s="12">
        <v>0.86</v>
      </c>
      <c r="E10" s="12">
        <v>0.86</v>
      </c>
    </row>
    <row r="11" spans="1:5" ht="15.75">
      <c r="A11" s="109">
        <v>3</v>
      </c>
      <c r="B11" s="38" t="s">
        <v>274</v>
      </c>
      <c r="C11" s="38" t="s">
        <v>10</v>
      </c>
      <c r="D11" s="12">
        <v>1.06</v>
      </c>
      <c r="E11" s="12">
        <v>1.06</v>
      </c>
    </row>
    <row r="12" spans="1:5" ht="15.75">
      <c r="A12" s="109">
        <v>4</v>
      </c>
      <c r="B12" s="38" t="s">
        <v>275</v>
      </c>
      <c r="C12" s="38" t="s">
        <v>148</v>
      </c>
      <c r="D12" s="12">
        <v>1.17</v>
      </c>
      <c r="E12" s="12">
        <v>1.17</v>
      </c>
    </row>
    <row r="13" spans="1:5" ht="30">
      <c r="A13" s="109">
        <v>5</v>
      </c>
      <c r="B13" s="38" t="s">
        <v>11</v>
      </c>
      <c r="C13" s="38" t="s">
        <v>181</v>
      </c>
      <c r="D13" s="12">
        <v>1.02</v>
      </c>
      <c r="E13" s="12">
        <v>1.02</v>
      </c>
    </row>
    <row r="14" spans="1:5" s="30" customFormat="1" ht="30">
      <c r="A14" s="109">
        <v>6</v>
      </c>
      <c r="B14" s="38" t="s">
        <v>11</v>
      </c>
      <c r="C14" s="38" t="s">
        <v>180</v>
      </c>
      <c r="D14" s="13">
        <v>1.12</v>
      </c>
      <c r="E14" s="13">
        <v>1.12</v>
      </c>
    </row>
    <row r="15" spans="1:5" ht="15.75">
      <c r="A15" s="109">
        <v>7</v>
      </c>
      <c r="B15" s="38" t="s">
        <v>12</v>
      </c>
      <c r="C15" s="38" t="s">
        <v>173</v>
      </c>
      <c r="D15" s="12">
        <v>0.085</v>
      </c>
      <c r="E15" s="12">
        <v>0.085</v>
      </c>
    </row>
    <row r="16" spans="1:5" ht="15.75">
      <c r="A16" s="109">
        <v>8</v>
      </c>
      <c r="B16" s="38" t="s">
        <v>12</v>
      </c>
      <c r="C16" s="38" t="s">
        <v>174</v>
      </c>
      <c r="D16" s="12">
        <v>0.125</v>
      </c>
      <c r="E16" s="12">
        <v>0.125</v>
      </c>
    </row>
    <row r="17" spans="1:5" ht="15.75">
      <c r="A17" s="109">
        <v>9</v>
      </c>
      <c r="B17" s="38" t="s">
        <v>12</v>
      </c>
      <c r="C17" s="38" t="s">
        <v>182</v>
      </c>
      <c r="D17" s="12">
        <v>0.158</v>
      </c>
      <c r="E17" s="12">
        <v>0.158</v>
      </c>
    </row>
    <row r="18" spans="1:5" ht="15.75">
      <c r="A18" s="109">
        <v>10</v>
      </c>
      <c r="B18" s="38" t="s">
        <v>12</v>
      </c>
      <c r="C18" s="38" t="s">
        <v>175</v>
      </c>
      <c r="D18" s="12">
        <v>0.252</v>
      </c>
      <c r="E18" s="12">
        <v>0.252</v>
      </c>
    </row>
    <row r="19" spans="1:5" ht="15.75">
      <c r="A19" s="109">
        <v>11</v>
      </c>
      <c r="B19" s="38" t="s">
        <v>13</v>
      </c>
      <c r="C19" s="38" t="s">
        <v>176</v>
      </c>
      <c r="D19" s="12">
        <v>0.289</v>
      </c>
      <c r="E19" s="12">
        <v>0.289</v>
      </c>
    </row>
    <row r="20" spans="1:5" ht="15.75">
      <c r="A20" s="109">
        <v>12</v>
      </c>
      <c r="B20" s="38" t="s">
        <v>14</v>
      </c>
      <c r="C20" s="38" t="s">
        <v>175</v>
      </c>
      <c r="D20" s="12">
        <v>0.324</v>
      </c>
      <c r="E20" s="12">
        <v>0.324</v>
      </c>
    </row>
    <row r="21" spans="1:5" ht="15.75">
      <c r="A21" s="109">
        <v>13</v>
      </c>
      <c r="B21" s="38" t="s">
        <v>14</v>
      </c>
      <c r="C21" s="38" t="s">
        <v>176</v>
      </c>
      <c r="D21" s="12">
        <v>0.412</v>
      </c>
      <c r="E21" s="12">
        <v>0.412</v>
      </c>
    </row>
    <row r="22" spans="1:5" ht="15.75">
      <c r="A22" s="109">
        <v>14</v>
      </c>
      <c r="B22" s="38" t="s">
        <v>15</v>
      </c>
      <c r="C22" s="38" t="s">
        <v>175</v>
      </c>
      <c r="D22" s="12">
        <v>0.388</v>
      </c>
      <c r="E22" s="12">
        <v>0.388</v>
      </c>
    </row>
    <row r="23" spans="1:5" ht="15.75">
      <c r="A23" s="109">
        <v>15</v>
      </c>
      <c r="B23" s="38" t="s">
        <v>15</v>
      </c>
      <c r="C23" s="38" t="s">
        <v>176</v>
      </c>
      <c r="D23" s="12">
        <v>0.425</v>
      </c>
      <c r="E23" s="12">
        <v>0.425</v>
      </c>
    </row>
    <row r="24" spans="1:5" ht="15.75">
      <c r="A24" s="109">
        <v>16</v>
      </c>
      <c r="B24" s="38" t="s">
        <v>149</v>
      </c>
      <c r="C24" s="38" t="s">
        <v>177</v>
      </c>
      <c r="D24" s="12">
        <v>0.253</v>
      </c>
      <c r="E24" s="12">
        <v>0.253</v>
      </c>
    </row>
    <row r="25" spans="1:5" ht="15.75">
      <c r="A25" s="109">
        <v>17</v>
      </c>
      <c r="B25" s="38" t="s">
        <v>149</v>
      </c>
      <c r="C25" s="38" t="s">
        <v>179</v>
      </c>
      <c r="D25" s="12">
        <v>0.285</v>
      </c>
      <c r="E25" s="12">
        <v>0.285</v>
      </c>
    </row>
    <row r="26" spans="1:5" ht="15.75">
      <c r="A26" s="109">
        <v>18</v>
      </c>
      <c r="B26" s="38" t="s">
        <v>16</v>
      </c>
      <c r="C26" s="38" t="s">
        <v>178</v>
      </c>
      <c r="D26" s="12">
        <v>0.484</v>
      </c>
      <c r="E26" s="12">
        <v>0.484</v>
      </c>
    </row>
    <row r="27" spans="1:5" ht="39.75" customHeight="1">
      <c r="A27" s="109">
        <v>19</v>
      </c>
      <c r="B27" s="38" t="s">
        <v>17</v>
      </c>
      <c r="C27" s="38"/>
      <c r="D27" s="12" t="s">
        <v>256</v>
      </c>
      <c r="E27" s="12" t="s">
        <v>256</v>
      </c>
    </row>
    <row r="28" spans="1:5" ht="38.25" customHeight="1">
      <c r="A28" s="109">
        <v>20</v>
      </c>
      <c r="B28" s="38" t="s">
        <v>18</v>
      </c>
      <c r="C28" s="38"/>
      <c r="D28" s="12" t="s">
        <v>256</v>
      </c>
      <c r="E28" s="12" t="s">
        <v>256</v>
      </c>
    </row>
    <row r="29" spans="1:5" ht="15.75">
      <c r="A29" s="37">
        <v>2</v>
      </c>
      <c r="B29" s="113" t="s">
        <v>19</v>
      </c>
      <c r="C29" s="114"/>
      <c r="D29" s="114"/>
      <c r="E29" s="49"/>
    </row>
    <row r="30" spans="1:5" ht="33" customHeight="1">
      <c r="A30" s="38"/>
      <c r="B30" s="37" t="s">
        <v>3</v>
      </c>
      <c r="C30" s="37" t="s">
        <v>4</v>
      </c>
      <c r="D30" s="61" t="s">
        <v>268</v>
      </c>
      <c r="E30" s="37" t="s">
        <v>291</v>
      </c>
    </row>
    <row r="31" spans="1:5" ht="81.75" customHeight="1">
      <c r="A31" s="38"/>
      <c r="B31" s="38" t="s">
        <v>20</v>
      </c>
      <c r="C31" s="38" t="s">
        <v>21</v>
      </c>
      <c r="D31" s="46" t="s">
        <v>282</v>
      </c>
      <c r="E31" s="46" t="s">
        <v>292</v>
      </c>
    </row>
    <row r="32" spans="1:5" ht="37.5" customHeight="1">
      <c r="A32" s="38"/>
      <c r="B32" s="38" t="s">
        <v>22</v>
      </c>
      <c r="C32" s="38" t="s">
        <v>21</v>
      </c>
      <c r="D32" s="46">
        <v>0.3</v>
      </c>
      <c r="E32" s="46">
        <v>0.3</v>
      </c>
    </row>
    <row r="33" spans="1:5" ht="30">
      <c r="A33" s="38"/>
      <c r="B33" s="38" t="s">
        <v>23</v>
      </c>
      <c r="C33" s="38" t="s">
        <v>21</v>
      </c>
      <c r="D33" s="46">
        <v>0.134</v>
      </c>
      <c r="E33" s="46">
        <v>0.134</v>
      </c>
    </row>
    <row r="34" spans="1:5" ht="45">
      <c r="A34" s="38"/>
      <c r="B34" s="38" t="s">
        <v>283</v>
      </c>
      <c r="C34" s="38" t="s">
        <v>284</v>
      </c>
      <c r="D34" s="46">
        <v>0.118</v>
      </c>
      <c r="E34" s="46">
        <v>0.121</v>
      </c>
    </row>
    <row r="35" spans="1:5" ht="45">
      <c r="A35" s="38"/>
      <c r="B35" s="38" t="s">
        <v>283</v>
      </c>
      <c r="C35" s="38" t="s">
        <v>285</v>
      </c>
      <c r="D35" s="60">
        <v>0.182</v>
      </c>
      <c r="E35" s="50">
        <v>0.186</v>
      </c>
    </row>
    <row r="36" spans="1:5" ht="45">
      <c r="A36" s="38"/>
      <c r="B36" s="38" t="s">
        <v>283</v>
      </c>
      <c r="C36" s="38" t="s">
        <v>286</v>
      </c>
      <c r="D36" s="60">
        <v>0.303</v>
      </c>
      <c r="E36" s="50">
        <v>0.31</v>
      </c>
    </row>
    <row r="37" spans="1:5" ht="45">
      <c r="A37" s="38"/>
      <c r="B37" s="38" t="s">
        <v>283</v>
      </c>
      <c r="C37" s="38" t="s">
        <v>287</v>
      </c>
      <c r="D37" s="60">
        <v>0.401</v>
      </c>
      <c r="E37" s="50">
        <v>0.41</v>
      </c>
    </row>
    <row r="38" spans="1:5" ht="45">
      <c r="A38" s="38"/>
      <c r="B38" s="38" t="s">
        <v>283</v>
      </c>
      <c r="C38" s="38" t="s">
        <v>288</v>
      </c>
      <c r="D38" s="60">
        <v>1.175</v>
      </c>
      <c r="E38" s="50">
        <v>1.202</v>
      </c>
    </row>
    <row r="39" spans="1:5" ht="45">
      <c r="A39" s="38"/>
      <c r="B39" s="38" t="s">
        <v>283</v>
      </c>
      <c r="C39" s="38" t="s">
        <v>289</v>
      </c>
      <c r="D39" s="60">
        <v>0.409</v>
      </c>
      <c r="E39" s="50">
        <v>0.418</v>
      </c>
    </row>
    <row r="40" spans="1:5" ht="15.75">
      <c r="A40" s="38"/>
      <c r="B40" s="38" t="s">
        <v>24</v>
      </c>
      <c r="C40" s="57" t="s">
        <v>290</v>
      </c>
      <c r="D40" s="46">
        <v>0.237</v>
      </c>
      <c r="E40" s="46">
        <v>0.24</v>
      </c>
    </row>
    <row r="41" spans="1:5" s="34" customFormat="1" ht="15.75">
      <c r="A41" s="51"/>
      <c r="B41" s="57" t="s">
        <v>280</v>
      </c>
      <c r="C41" s="57" t="s">
        <v>281</v>
      </c>
      <c r="D41" s="33">
        <v>0.191</v>
      </c>
      <c r="E41" s="33">
        <v>0.205</v>
      </c>
    </row>
    <row r="42" spans="1:6" ht="35.25" customHeight="1">
      <c r="A42" s="14"/>
      <c r="B42" s="14" t="s">
        <v>27</v>
      </c>
      <c r="C42" s="14" t="s">
        <v>28</v>
      </c>
      <c r="D42" s="58" t="s">
        <v>279</v>
      </c>
      <c r="E42" s="58" t="s">
        <v>279</v>
      </c>
      <c r="F42" s="41"/>
    </row>
    <row r="43" spans="1:6" ht="15.75">
      <c r="A43" s="38"/>
      <c r="B43" s="38" t="s">
        <v>29</v>
      </c>
      <c r="C43" s="38" t="s">
        <v>30</v>
      </c>
      <c r="D43" s="13">
        <v>0.85</v>
      </c>
      <c r="E43" s="13">
        <v>0.85</v>
      </c>
      <c r="F43" s="39"/>
    </row>
    <row r="44" spans="1:8" ht="95.25" customHeight="1">
      <c r="A44" s="38"/>
      <c r="B44" s="38" t="s">
        <v>31</v>
      </c>
      <c r="C44" s="38" t="s">
        <v>32</v>
      </c>
      <c r="D44" s="59" t="s">
        <v>278</v>
      </c>
      <c r="E44" s="59" t="s">
        <v>278</v>
      </c>
      <c r="F44" s="41"/>
      <c r="G44" s="40"/>
      <c r="H44" s="40"/>
    </row>
    <row r="45" spans="1:6" ht="60">
      <c r="A45" s="38"/>
      <c r="B45" s="38" t="s">
        <v>25</v>
      </c>
      <c r="C45" s="38" t="s">
        <v>26</v>
      </c>
      <c r="D45" s="13" t="s">
        <v>277</v>
      </c>
      <c r="E45" s="13" t="s">
        <v>277</v>
      </c>
      <c r="F45" s="41"/>
    </row>
    <row r="46" spans="1:6" ht="30">
      <c r="A46" s="38"/>
      <c r="B46" s="38" t="s">
        <v>151</v>
      </c>
      <c r="C46" s="38" t="s">
        <v>150</v>
      </c>
      <c r="D46" s="31" t="str">
        <f>C46</f>
        <v>Maximum 5 No</v>
      </c>
      <c r="E46" s="31" t="s">
        <v>293</v>
      </c>
      <c r="F46" s="39"/>
    </row>
    <row r="47" spans="1:6" ht="45.75" customHeight="1">
      <c r="A47" s="62"/>
      <c r="B47" s="65" t="s">
        <v>294</v>
      </c>
      <c r="C47" s="65" t="s">
        <v>296</v>
      </c>
      <c r="D47" s="64" t="s">
        <v>298</v>
      </c>
      <c r="E47" s="31">
        <v>190</v>
      </c>
      <c r="F47" s="39"/>
    </row>
    <row r="48" spans="1:6" ht="33.75" customHeight="1">
      <c r="A48" s="62"/>
      <c r="B48" s="65" t="s">
        <v>295</v>
      </c>
      <c r="C48" s="65" t="s">
        <v>297</v>
      </c>
      <c r="D48" s="64" t="s">
        <v>298</v>
      </c>
      <c r="E48" s="31">
        <v>160</v>
      </c>
      <c r="F48" s="39"/>
    </row>
    <row r="49" spans="1:6" ht="15.75">
      <c r="A49" s="37">
        <v>3</v>
      </c>
      <c r="B49" s="113" t="s">
        <v>34</v>
      </c>
      <c r="C49" s="114"/>
      <c r="D49" s="114"/>
      <c r="E49" s="49"/>
      <c r="F49" s="41"/>
    </row>
    <row r="50" spans="1:5" ht="15.75">
      <c r="A50" s="38"/>
      <c r="B50" s="37" t="s">
        <v>3</v>
      </c>
      <c r="C50" s="37" t="s">
        <v>4</v>
      </c>
      <c r="D50" s="61" t="s">
        <v>268</v>
      </c>
      <c r="E50" s="68" t="s">
        <v>291</v>
      </c>
    </row>
    <row r="51" spans="1:5" ht="19.5" customHeight="1">
      <c r="A51" s="38"/>
      <c r="B51" s="38" t="s">
        <v>310</v>
      </c>
      <c r="C51" s="38" t="s">
        <v>35</v>
      </c>
      <c r="D51" s="69" t="s">
        <v>301</v>
      </c>
      <c r="E51" s="74" t="s">
        <v>302</v>
      </c>
    </row>
    <row r="52" spans="1:5" s="71" customFormat="1" ht="19.5" customHeight="1">
      <c r="A52" s="70"/>
      <c r="B52" s="70" t="s">
        <v>309</v>
      </c>
      <c r="C52" s="70" t="s">
        <v>35</v>
      </c>
      <c r="D52" s="73" t="s">
        <v>301</v>
      </c>
      <c r="E52" s="74" t="s">
        <v>303</v>
      </c>
    </row>
    <row r="53" spans="1:5" ht="15.75">
      <c r="A53" s="38"/>
      <c r="B53" s="38" t="s">
        <v>36</v>
      </c>
      <c r="C53" s="70" t="s">
        <v>35</v>
      </c>
      <c r="D53" s="69" t="s">
        <v>301</v>
      </c>
      <c r="E53" s="74" t="s">
        <v>304</v>
      </c>
    </row>
    <row r="54" spans="1:5" ht="15.75">
      <c r="A54" s="38"/>
      <c r="B54" s="38" t="s">
        <v>37</v>
      </c>
      <c r="C54" s="70" t="s">
        <v>35</v>
      </c>
      <c r="D54" s="69" t="s">
        <v>301</v>
      </c>
      <c r="E54" s="74" t="s">
        <v>305</v>
      </c>
    </row>
    <row r="55" spans="1:5" ht="15.75">
      <c r="A55" s="38"/>
      <c r="B55" s="38" t="s">
        <v>38</v>
      </c>
      <c r="C55" s="70" t="s">
        <v>35</v>
      </c>
      <c r="D55" s="69" t="s">
        <v>301</v>
      </c>
      <c r="E55" s="74" t="s">
        <v>306</v>
      </c>
    </row>
    <row r="56" spans="1:6" ht="15.75">
      <c r="A56" s="66"/>
      <c r="B56" s="66" t="s">
        <v>313</v>
      </c>
      <c r="C56" s="70" t="s">
        <v>35</v>
      </c>
      <c r="D56" s="73" t="s">
        <v>299</v>
      </c>
      <c r="E56" s="75" t="s">
        <v>300</v>
      </c>
      <c r="F56" s="67"/>
    </row>
    <row r="57" spans="1:5" ht="15.75">
      <c r="A57" s="38"/>
      <c r="B57" s="38" t="s">
        <v>39</v>
      </c>
      <c r="C57" s="70" t="s">
        <v>35</v>
      </c>
      <c r="D57" s="73" t="s">
        <v>301</v>
      </c>
      <c r="E57" s="74" t="s">
        <v>307</v>
      </c>
    </row>
    <row r="58" spans="1:5" ht="15.75">
      <c r="A58" s="38"/>
      <c r="B58" s="38" t="s">
        <v>40</v>
      </c>
      <c r="C58" s="70" t="s">
        <v>35</v>
      </c>
      <c r="D58" s="69" t="s">
        <v>301</v>
      </c>
      <c r="E58" s="74" t="s">
        <v>308</v>
      </c>
    </row>
    <row r="59" spans="1:5" ht="30">
      <c r="A59" s="38"/>
      <c r="B59" s="38" t="s">
        <v>41</v>
      </c>
      <c r="C59" s="70" t="s">
        <v>35</v>
      </c>
      <c r="D59" s="72" t="s">
        <v>311</v>
      </c>
      <c r="E59" s="74" t="s">
        <v>314</v>
      </c>
    </row>
    <row r="60" spans="1:5" ht="30">
      <c r="A60" s="38"/>
      <c r="B60" s="38" t="s">
        <v>42</v>
      </c>
      <c r="C60" s="70" t="s">
        <v>35</v>
      </c>
      <c r="D60" s="72" t="s">
        <v>311</v>
      </c>
      <c r="E60" s="74" t="s">
        <v>314</v>
      </c>
    </row>
    <row r="61" spans="1:5" ht="15.75">
      <c r="A61" s="38"/>
      <c r="B61" s="38" t="s">
        <v>43</v>
      </c>
      <c r="C61" s="70" t="s">
        <v>35</v>
      </c>
      <c r="D61" s="72" t="s">
        <v>311</v>
      </c>
      <c r="E61" s="74" t="s">
        <v>314</v>
      </c>
    </row>
    <row r="62" spans="1:5" ht="78" customHeight="1">
      <c r="A62" s="38"/>
      <c r="B62" s="38" t="s">
        <v>44</v>
      </c>
      <c r="C62" s="70" t="s">
        <v>35</v>
      </c>
      <c r="D62" s="72" t="s">
        <v>312</v>
      </c>
      <c r="E62" s="74" t="s">
        <v>315</v>
      </c>
    </row>
    <row r="63" spans="1:5" ht="30" customHeight="1">
      <c r="A63" s="37">
        <v>4</v>
      </c>
      <c r="B63" s="113" t="s">
        <v>45</v>
      </c>
      <c r="C63" s="114"/>
      <c r="D63" s="114"/>
      <c r="E63" s="49"/>
    </row>
    <row r="64" spans="1:5" ht="15.75">
      <c r="A64" s="38"/>
      <c r="B64" s="37" t="s">
        <v>3</v>
      </c>
      <c r="C64" s="37" t="s">
        <v>4</v>
      </c>
      <c r="D64" s="61" t="s">
        <v>268</v>
      </c>
      <c r="E64" s="93" t="s">
        <v>291</v>
      </c>
    </row>
    <row r="65" spans="1:5" ht="15.75">
      <c r="A65" s="38"/>
      <c r="B65" s="38" t="s">
        <v>271</v>
      </c>
      <c r="C65" s="38" t="s">
        <v>21</v>
      </c>
      <c r="D65" s="76">
        <v>0.984</v>
      </c>
      <c r="E65" s="55">
        <f>D65</f>
        <v>0.984</v>
      </c>
    </row>
    <row r="66" spans="1:5" ht="15.75">
      <c r="A66" s="38"/>
      <c r="B66" s="38" t="s">
        <v>272</v>
      </c>
      <c r="C66" s="38" t="s">
        <v>21</v>
      </c>
      <c r="D66" s="76">
        <v>1.696</v>
      </c>
      <c r="E66" s="55">
        <f>D66</f>
        <v>1.696</v>
      </c>
    </row>
    <row r="67" spans="1:5" ht="15.75">
      <c r="A67" s="38"/>
      <c r="B67" s="38" t="s">
        <v>46</v>
      </c>
      <c r="C67" s="38" t="s">
        <v>21</v>
      </c>
      <c r="D67" s="78">
        <v>0.967</v>
      </c>
      <c r="E67" s="99">
        <v>0.967</v>
      </c>
    </row>
    <row r="68" spans="1:5" ht="15.75">
      <c r="A68" s="38"/>
      <c r="B68" s="38" t="s">
        <v>145</v>
      </c>
      <c r="C68" s="38" t="s">
        <v>146</v>
      </c>
      <c r="D68" s="78">
        <v>3.975</v>
      </c>
      <c r="E68" s="99">
        <v>3.975</v>
      </c>
    </row>
    <row r="69" spans="1:5" ht="15.75">
      <c r="A69" s="38"/>
      <c r="B69" s="38" t="s">
        <v>47</v>
      </c>
      <c r="C69" s="38" t="s">
        <v>21</v>
      </c>
      <c r="D69" s="78">
        <v>1.503</v>
      </c>
      <c r="E69" s="99">
        <v>1.503</v>
      </c>
    </row>
    <row r="70" spans="1:5" ht="15.75">
      <c r="A70" s="38"/>
      <c r="B70" s="38" t="s">
        <v>331</v>
      </c>
      <c r="C70" s="38" t="s">
        <v>21</v>
      </c>
      <c r="D70" s="76">
        <v>2.435</v>
      </c>
      <c r="E70" s="55">
        <f>D70</f>
        <v>2.435</v>
      </c>
    </row>
    <row r="71" spans="1:5" s="71" customFormat="1" ht="15.75">
      <c r="A71" s="94"/>
      <c r="B71" s="94" t="s">
        <v>332</v>
      </c>
      <c r="C71" s="94" t="s">
        <v>21</v>
      </c>
      <c r="D71" s="77" t="s">
        <v>299</v>
      </c>
      <c r="E71" s="100">
        <v>0.6</v>
      </c>
    </row>
    <row r="72" spans="1:5" ht="15.75">
      <c r="A72" s="38"/>
      <c r="B72" s="38" t="s">
        <v>48</v>
      </c>
      <c r="C72" s="38" t="s">
        <v>21</v>
      </c>
      <c r="D72" s="77">
        <v>1.848</v>
      </c>
      <c r="E72" s="100">
        <f>D72</f>
        <v>1.848</v>
      </c>
    </row>
    <row r="73" spans="1:5" ht="15.75">
      <c r="A73" s="38"/>
      <c r="B73" s="38" t="s">
        <v>49</v>
      </c>
      <c r="C73" s="38" t="s">
        <v>21</v>
      </c>
      <c r="D73" s="80" t="s">
        <v>316</v>
      </c>
      <c r="E73" s="55" t="s">
        <v>316</v>
      </c>
    </row>
    <row r="74" spans="1:5" ht="15.75">
      <c r="A74" s="38"/>
      <c r="B74" s="38" t="s">
        <v>50</v>
      </c>
      <c r="C74" s="38" t="s">
        <v>21</v>
      </c>
      <c r="D74" s="80" t="s">
        <v>316</v>
      </c>
      <c r="E74" s="55" t="s">
        <v>316</v>
      </c>
    </row>
    <row r="75" spans="1:5" ht="15.75">
      <c r="A75" s="38"/>
      <c r="B75" s="38" t="s">
        <v>153</v>
      </c>
      <c r="C75" s="38" t="s">
        <v>21</v>
      </c>
      <c r="D75" s="96">
        <v>15</v>
      </c>
      <c r="E75" s="99">
        <v>15</v>
      </c>
    </row>
    <row r="76" spans="1:5" ht="30.75">
      <c r="A76" s="38"/>
      <c r="B76" s="38" t="s">
        <v>154</v>
      </c>
      <c r="C76" s="38" t="s">
        <v>156</v>
      </c>
      <c r="D76" s="96" t="s">
        <v>155</v>
      </c>
      <c r="E76" s="99" t="s">
        <v>155</v>
      </c>
    </row>
    <row r="77" spans="1:5" ht="15.75">
      <c r="A77" s="38"/>
      <c r="B77" s="38" t="s">
        <v>157</v>
      </c>
      <c r="C77" s="38" t="s">
        <v>158</v>
      </c>
      <c r="D77" s="96">
        <v>1</v>
      </c>
      <c r="E77" s="99">
        <v>1</v>
      </c>
    </row>
    <row r="78" spans="1:5" ht="15.75">
      <c r="A78" s="38"/>
      <c r="B78" s="38" t="s">
        <v>51</v>
      </c>
      <c r="C78" s="38" t="s">
        <v>52</v>
      </c>
      <c r="D78" s="96">
        <v>0.078</v>
      </c>
      <c r="E78" s="99">
        <v>0.078</v>
      </c>
    </row>
    <row r="79" spans="1:5" s="34" customFormat="1" ht="15.75">
      <c r="A79" s="33"/>
      <c r="B79" s="33" t="s">
        <v>254</v>
      </c>
      <c r="C79" s="33" t="s">
        <v>146</v>
      </c>
      <c r="D79" s="95" t="s">
        <v>255</v>
      </c>
      <c r="E79" s="33" t="s">
        <v>255</v>
      </c>
    </row>
    <row r="80" spans="1:5" s="34" customFormat="1" ht="15.75">
      <c r="A80" s="93">
        <v>5</v>
      </c>
      <c r="B80" s="113" t="s">
        <v>333</v>
      </c>
      <c r="C80" s="114"/>
      <c r="D80" s="114"/>
      <c r="E80" s="33"/>
    </row>
    <row r="81" spans="1:5" ht="15.75">
      <c r="A81" s="38"/>
      <c r="B81" s="38" t="s">
        <v>152</v>
      </c>
      <c r="C81" s="38" t="s">
        <v>183</v>
      </c>
      <c r="D81" s="80">
        <v>0.685</v>
      </c>
      <c r="E81" s="55">
        <v>0.685</v>
      </c>
    </row>
    <row r="82" spans="1:5" s="34" customFormat="1" ht="15.75">
      <c r="A82" s="93"/>
      <c r="B82" s="94" t="s">
        <v>334</v>
      </c>
      <c r="C82" s="94" t="s">
        <v>28</v>
      </c>
      <c r="D82" s="94" t="s">
        <v>299</v>
      </c>
      <c r="E82" s="55">
        <v>20</v>
      </c>
    </row>
    <row r="83" spans="1:5" s="34" customFormat="1" ht="15.75">
      <c r="A83" s="93"/>
      <c r="B83" s="94" t="s">
        <v>335</v>
      </c>
      <c r="C83" s="94" t="s">
        <v>28</v>
      </c>
      <c r="D83" s="94" t="s">
        <v>299</v>
      </c>
      <c r="E83" s="55">
        <v>15</v>
      </c>
    </row>
    <row r="84" spans="1:5" s="34" customFormat="1" ht="15.75">
      <c r="A84" s="93"/>
      <c r="B84" s="63" t="s">
        <v>336</v>
      </c>
      <c r="C84" s="94" t="s">
        <v>28</v>
      </c>
      <c r="D84" s="94" t="s">
        <v>299</v>
      </c>
      <c r="E84" s="55">
        <v>20</v>
      </c>
    </row>
    <row r="85" spans="1:5" ht="30" customHeight="1">
      <c r="A85" s="37">
        <v>6</v>
      </c>
      <c r="B85" s="113" t="s">
        <v>53</v>
      </c>
      <c r="C85" s="114"/>
      <c r="D85" s="114"/>
      <c r="E85" s="49"/>
    </row>
    <row r="86" spans="1:5" ht="15.75">
      <c r="A86" s="38"/>
      <c r="B86" s="26" t="s">
        <v>3</v>
      </c>
      <c r="C86" s="37" t="s">
        <v>4</v>
      </c>
      <c r="D86" s="61" t="s">
        <v>268</v>
      </c>
      <c r="E86" s="93" t="s">
        <v>291</v>
      </c>
    </row>
    <row r="87" spans="1:6" ht="15.75">
      <c r="A87" s="38"/>
      <c r="B87" s="38" t="s">
        <v>172</v>
      </c>
      <c r="C87" s="38" t="s">
        <v>21</v>
      </c>
      <c r="D87" s="52">
        <v>0.6842</v>
      </c>
      <c r="E87" s="52">
        <v>0.6842</v>
      </c>
      <c r="F87" s="32"/>
    </row>
    <row r="88" spans="1:6" ht="15.75">
      <c r="A88" s="38"/>
      <c r="B88" s="38" t="s">
        <v>54</v>
      </c>
      <c r="C88" s="38" t="s">
        <v>21</v>
      </c>
      <c r="D88" s="52">
        <v>0.5907000000000001</v>
      </c>
      <c r="E88" s="52">
        <v>0.5907000000000001</v>
      </c>
      <c r="F88" s="32"/>
    </row>
    <row r="89" spans="1:6" ht="15.75">
      <c r="A89" s="38"/>
      <c r="B89" s="38" t="s">
        <v>55</v>
      </c>
      <c r="C89" s="38" t="s">
        <v>21</v>
      </c>
      <c r="D89" s="52">
        <v>0.6688000000000001</v>
      </c>
      <c r="E89" s="52">
        <v>0.6688000000000001</v>
      </c>
      <c r="F89" s="32"/>
    </row>
    <row r="90" spans="1:6" ht="15.75">
      <c r="A90" s="38"/>
      <c r="B90" s="38" t="s">
        <v>159</v>
      </c>
      <c r="C90" s="38" t="s">
        <v>21</v>
      </c>
      <c r="D90" s="52">
        <v>0.33</v>
      </c>
      <c r="E90" s="52">
        <v>0.33</v>
      </c>
      <c r="F90" s="32"/>
    </row>
    <row r="91" spans="1:5" ht="15.75">
      <c r="A91" s="37">
        <v>7</v>
      </c>
      <c r="B91" s="35" t="s">
        <v>56</v>
      </c>
      <c r="C91" s="36"/>
      <c r="D91" s="54"/>
      <c r="E91" s="54"/>
    </row>
    <row r="92" spans="1:5" ht="15.75">
      <c r="A92" s="38"/>
      <c r="B92" s="37" t="s">
        <v>3</v>
      </c>
      <c r="C92" s="37" t="s">
        <v>4</v>
      </c>
      <c r="D92" s="61" t="s">
        <v>268</v>
      </c>
      <c r="E92" s="93" t="s">
        <v>291</v>
      </c>
    </row>
    <row r="93" spans="1:5" ht="45">
      <c r="A93" s="38"/>
      <c r="B93" s="94" t="s">
        <v>329</v>
      </c>
      <c r="C93" s="38" t="s">
        <v>57</v>
      </c>
      <c r="D93" s="53">
        <v>0.96</v>
      </c>
      <c r="E93" s="99">
        <v>1.25</v>
      </c>
    </row>
    <row r="94" spans="1:5" ht="45">
      <c r="A94" s="38"/>
      <c r="B94" s="94" t="s">
        <v>330</v>
      </c>
      <c r="C94" s="38" t="s">
        <v>57</v>
      </c>
      <c r="D94" s="53">
        <v>1.4</v>
      </c>
      <c r="E94" s="99">
        <v>1.5</v>
      </c>
    </row>
    <row r="95" spans="1:5" ht="15.75">
      <c r="A95" s="38"/>
      <c r="B95" s="38" t="s">
        <v>58</v>
      </c>
      <c r="C95" s="38" t="s">
        <v>57</v>
      </c>
      <c r="D95" s="53">
        <v>1.6</v>
      </c>
      <c r="E95" s="99">
        <v>1.6</v>
      </c>
    </row>
    <row r="96" spans="1:5" ht="15.75">
      <c r="A96" s="38"/>
      <c r="B96" s="38" t="s">
        <v>59</v>
      </c>
      <c r="C96" s="38" t="s">
        <v>57</v>
      </c>
      <c r="D96" s="53">
        <v>2.3</v>
      </c>
      <c r="E96" s="99">
        <v>2.3</v>
      </c>
    </row>
    <row r="97" spans="1:5" ht="30">
      <c r="A97" s="38"/>
      <c r="B97" s="38" t="s">
        <v>60</v>
      </c>
      <c r="C97" s="38" t="s">
        <v>28</v>
      </c>
      <c r="D97" s="99">
        <v>7.72</v>
      </c>
      <c r="E97" s="99">
        <v>7.72</v>
      </c>
    </row>
    <row r="98" spans="1:5" ht="30">
      <c r="A98" s="38"/>
      <c r="B98" s="38" t="s">
        <v>61</v>
      </c>
      <c r="C98" s="38" t="s">
        <v>28</v>
      </c>
      <c r="D98" s="53">
        <v>3.21</v>
      </c>
      <c r="E98" s="99">
        <v>3.75</v>
      </c>
    </row>
    <row r="99" spans="1:5" ht="30.75">
      <c r="A99" s="38"/>
      <c r="B99" s="38" t="s">
        <v>62</v>
      </c>
      <c r="C99" s="38" t="s">
        <v>26</v>
      </c>
      <c r="D99" s="53" t="s">
        <v>160</v>
      </c>
      <c r="E99" s="99" t="s">
        <v>160</v>
      </c>
    </row>
    <row r="100" spans="1:5" ht="29.25" customHeight="1">
      <c r="A100" s="38"/>
      <c r="B100" s="38" t="s">
        <v>63</v>
      </c>
      <c r="C100" s="38" t="s">
        <v>28</v>
      </c>
      <c r="D100" s="53">
        <v>33</v>
      </c>
      <c r="E100" s="99">
        <v>33</v>
      </c>
    </row>
    <row r="101" spans="1:5" ht="15.75">
      <c r="A101" s="38"/>
      <c r="B101" s="38" t="s">
        <v>64</v>
      </c>
      <c r="C101" s="38" t="s">
        <v>26</v>
      </c>
      <c r="D101" s="53">
        <v>26.5</v>
      </c>
      <c r="E101" s="99">
        <v>26.5</v>
      </c>
    </row>
    <row r="102" spans="1:5" ht="27.75" customHeight="1">
      <c r="A102" s="38"/>
      <c r="B102" s="116" t="s">
        <v>198</v>
      </c>
      <c r="C102" s="117"/>
      <c r="D102" s="117"/>
      <c r="E102" s="49"/>
    </row>
    <row r="103" spans="1:5" ht="15.75">
      <c r="A103" s="37">
        <v>8</v>
      </c>
      <c r="B103" s="35" t="s">
        <v>65</v>
      </c>
      <c r="C103" s="36"/>
      <c r="D103" s="49"/>
      <c r="E103" s="49"/>
    </row>
    <row r="104" spans="1:5" ht="15.75">
      <c r="A104" s="38"/>
      <c r="B104" s="37" t="s">
        <v>3</v>
      </c>
      <c r="C104" s="37" t="s">
        <v>4</v>
      </c>
      <c r="D104" s="61" t="s">
        <v>268</v>
      </c>
      <c r="E104" s="93" t="s">
        <v>291</v>
      </c>
    </row>
    <row r="105" spans="1:5" ht="15.75">
      <c r="A105" s="38"/>
      <c r="B105" s="38" t="s">
        <v>66</v>
      </c>
      <c r="C105" s="38" t="s">
        <v>67</v>
      </c>
      <c r="D105" s="53">
        <v>2.24</v>
      </c>
      <c r="E105" s="53">
        <v>2.24</v>
      </c>
    </row>
    <row r="106" spans="1:5" ht="15.75">
      <c r="A106" s="38"/>
      <c r="B106" s="38" t="s">
        <v>66</v>
      </c>
      <c r="C106" s="38" t="s">
        <v>68</v>
      </c>
      <c r="D106" s="53">
        <v>11.2</v>
      </c>
      <c r="E106" s="53">
        <v>11.2</v>
      </c>
    </row>
    <row r="107" spans="1:5" ht="15.75">
      <c r="A107" s="38"/>
      <c r="B107" s="38" t="s">
        <v>69</v>
      </c>
      <c r="C107" s="38" t="s">
        <v>67</v>
      </c>
      <c r="D107" s="53">
        <v>4</v>
      </c>
      <c r="E107" s="53">
        <v>4</v>
      </c>
    </row>
    <row r="108" spans="1:5" ht="15.75">
      <c r="A108" s="38"/>
      <c r="B108" s="38" t="s">
        <v>69</v>
      </c>
      <c r="C108" s="38" t="s">
        <v>68</v>
      </c>
      <c r="D108" s="53">
        <v>20</v>
      </c>
      <c r="E108" s="53">
        <v>20</v>
      </c>
    </row>
    <row r="109" spans="1:5" ht="15.75">
      <c r="A109" s="37">
        <v>9</v>
      </c>
      <c r="B109" s="113" t="s">
        <v>70</v>
      </c>
      <c r="C109" s="114"/>
      <c r="D109" s="114"/>
      <c r="E109" s="49"/>
    </row>
    <row r="110" spans="1:5" ht="15.75">
      <c r="A110" s="38"/>
      <c r="B110" s="37" t="s">
        <v>3</v>
      </c>
      <c r="C110" s="37" t="s">
        <v>4</v>
      </c>
      <c r="D110" s="61" t="s">
        <v>268</v>
      </c>
      <c r="E110" s="93" t="s">
        <v>291</v>
      </c>
    </row>
    <row r="111" spans="1:5" ht="15.75">
      <c r="A111" s="38"/>
      <c r="B111" s="38" t="s">
        <v>276</v>
      </c>
      <c r="C111" s="38" t="s">
        <v>71</v>
      </c>
      <c r="D111" s="96">
        <v>0.75</v>
      </c>
      <c r="E111" s="99">
        <v>1.06</v>
      </c>
    </row>
    <row r="112" spans="1:5" ht="15.75">
      <c r="A112" s="38"/>
      <c r="B112" s="38" t="s">
        <v>72</v>
      </c>
      <c r="C112" s="38" t="s">
        <v>73</v>
      </c>
      <c r="D112" s="96">
        <v>10</v>
      </c>
      <c r="E112" s="99">
        <v>12.05</v>
      </c>
    </row>
    <row r="113" spans="1:5" ht="15.75">
      <c r="A113" s="38"/>
      <c r="B113" s="38" t="s">
        <v>161</v>
      </c>
      <c r="C113" s="38" t="s">
        <v>162</v>
      </c>
      <c r="D113" s="53">
        <v>1.2</v>
      </c>
      <c r="E113" s="53">
        <v>1.2</v>
      </c>
    </row>
    <row r="114" spans="1:5" ht="15.75">
      <c r="A114" s="38"/>
      <c r="B114" s="38" t="s">
        <v>163</v>
      </c>
      <c r="C114" s="38" t="s">
        <v>164</v>
      </c>
      <c r="D114" s="53">
        <v>8</v>
      </c>
      <c r="E114" s="53">
        <v>8</v>
      </c>
    </row>
    <row r="115" spans="1:5" ht="15.75">
      <c r="A115" s="37">
        <v>10</v>
      </c>
      <c r="B115" s="113" t="s">
        <v>74</v>
      </c>
      <c r="C115" s="114"/>
      <c r="D115" s="114"/>
      <c r="E115" s="49"/>
    </row>
    <row r="116" spans="1:5" ht="15.75">
      <c r="A116" s="38"/>
      <c r="B116" s="37" t="s">
        <v>3</v>
      </c>
      <c r="C116" s="37" t="s">
        <v>4</v>
      </c>
      <c r="D116" s="61" t="s">
        <v>268</v>
      </c>
      <c r="E116" s="93" t="s">
        <v>291</v>
      </c>
    </row>
    <row r="117" spans="1:5" ht="15.75">
      <c r="A117" s="38">
        <v>1</v>
      </c>
      <c r="B117" s="38" t="s">
        <v>165</v>
      </c>
      <c r="C117" s="38" t="s">
        <v>21</v>
      </c>
      <c r="D117" s="13">
        <v>3.5</v>
      </c>
      <c r="E117" s="55">
        <v>3.5</v>
      </c>
    </row>
    <row r="118" spans="1:5" ht="15.75">
      <c r="A118" s="101">
        <v>2.1</v>
      </c>
      <c r="B118" s="38" t="s">
        <v>337</v>
      </c>
      <c r="C118" s="38" t="s">
        <v>21</v>
      </c>
      <c r="D118" s="13">
        <v>7</v>
      </c>
      <c r="E118" s="55">
        <v>7</v>
      </c>
    </row>
    <row r="119" spans="1:5" s="71" customFormat="1" ht="15.75">
      <c r="A119" s="101">
        <v>2.2</v>
      </c>
      <c r="B119" s="94" t="s">
        <v>339</v>
      </c>
      <c r="C119" s="94" t="s">
        <v>21</v>
      </c>
      <c r="D119" s="80" t="s">
        <v>299</v>
      </c>
      <c r="E119" s="55">
        <v>1.5</v>
      </c>
    </row>
    <row r="120" spans="1:5" s="71" customFormat="1" ht="15.75">
      <c r="A120" s="101">
        <v>3.1</v>
      </c>
      <c r="B120" s="94" t="s">
        <v>338</v>
      </c>
      <c r="C120" s="94" t="s">
        <v>21</v>
      </c>
      <c r="D120" s="102">
        <v>6</v>
      </c>
      <c r="E120" s="102">
        <v>6</v>
      </c>
    </row>
    <row r="121" spans="1:5" s="71" customFormat="1" ht="15.75">
      <c r="A121" s="101">
        <v>3.2</v>
      </c>
      <c r="B121" s="94" t="s">
        <v>339</v>
      </c>
      <c r="C121" s="94" t="s">
        <v>21</v>
      </c>
      <c r="D121" s="102" t="s">
        <v>299</v>
      </c>
      <c r="E121" s="102">
        <v>1.5</v>
      </c>
    </row>
    <row r="122" spans="1:5" ht="30">
      <c r="A122" s="94">
        <v>4</v>
      </c>
      <c r="B122" s="38" t="s">
        <v>75</v>
      </c>
      <c r="C122" s="38" t="s">
        <v>21</v>
      </c>
      <c r="D122" s="55">
        <v>1.774</v>
      </c>
      <c r="E122" s="55">
        <v>1.774</v>
      </c>
    </row>
    <row r="123" spans="1:5" s="71" customFormat="1" ht="15.75">
      <c r="A123" s="94">
        <v>5</v>
      </c>
      <c r="B123" s="94" t="s">
        <v>76</v>
      </c>
      <c r="C123" s="94" t="s">
        <v>21</v>
      </c>
      <c r="D123" s="56">
        <v>2.661</v>
      </c>
      <c r="E123" s="103">
        <v>2.661</v>
      </c>
    </row>
    <row r="124" spans="1:5" ht="15.75">
      <c r="A124" s="101">
        <v>6.1</v>
      </c>
      <c r="B124" s="38" t="s">
        <v>77</v>
      </c>
      <c r="C124" s="38" t="s">
        <v>21</v>
      </c>
      <c r="D124" s="52">
        <v>5</v>
      </c>
      <c r="E124" s="99">
        <v>5</v>
      </c>
    </row>
    <row r="125" spans="1:5" s="71" customFormat="1" ht="15.75">
      <c r="A125" s="101">
        <v>6.2</v>
      </c>
      <c r="B125" s="94" t="s">
        <v>339</v>
      </c>
      <c r="C125" s="94" t="s">
        <v>21</v>
      </c>
      <c r="D125" s="102" t="s">
        <v>299</v>
      </c>
      <c r="E125" s="102">
        <v>1.5</v>
      </c>
    </row>
    <row r="126" spans="1:5" s="71" customFormat="1" ht="29.25" customHeight="1">
      <c r="A126" s="94">
        <v>7</v>
      </c>
      <c r="B126" s="94" t="s">
        <v>340</v>
      </c>
      <c r="C126" s="94" t="s">
        <v>270</v>
      </c>
      <c r="D126" s="52">
        <v>25</v>
      </c>
      <c r="E126" s="99">
        <v>25</v>
      </c>
    </row>
    <row r="127" spans="1:5" ht="15.75">
      <c r="A127" s="38">
        <v>8</v>
      </c>
      <c r="B127" s="38" t="s">
        <v>166</v>
      </c>
      <c r="C127" s="38">
        <v>1</v>
      </c>
      <c r="D127" s="13">
        <v>10</v>
      </c>
      <c r="E127" s="55">
        <f>D127</f>
        <v>10</v>
      </c>
    </row>
    <row r="128" spans="1:5" ht="15.75">
      <c r="A128" s="38">
        <v>9</v>
      </c>
      <c r="B128" s="38" t="s">
        <v>167</v>
      </c>
      <c r="C128" s="38" t="s">
        <v>269</v>
      </c>
      <c r="D128" s="102" t="s">
        <v>341</v>
      </c>
      <c r="E128" s="55">
        <v>2.5</v>
      </c>
    </row>
    <row r="129" spans="1:5" s="71" customFormat="1" ht="45.75" customHeight="1">
      <c r="A129" s="101">
        <v>10.1</v>
      </c>
      <c r="B129" s="94" t="s">
        <v>342</v>
      </c>
      <c r="C129" s="94" t="s">
        <v>28</v>
      </c>
      <c r="D129" s="64" t="s">
        <v>299</v>
      </c>
      <c r="E129" s="55">
        <v>10</v>
      </c>
    </row>
    <row r="130" spans="1:5" s="71" customFormat="1" ht="45">
      <c r="A130" s="101">
        <v>10.2</v>
      </c>
      <c r="B130" s="94" t="s">
        <v>343</v>
      </c>
      <c r="C130" s="94" t="s">
        <v>28</v>
      </c>
      <c r="D130" s="64" t="s">
        <v>299</v>
      </c>
      <c r="E130" s="55">
        <v>200</v>
      </c>
    </row>
    <row r="131" spans="1:5" ht="30" customHeight="1">
      <c r="A131" s="37">
        <v>11</v>
      </c>
      <c r="B131" s="113" t="s">
        <v>78</v>
      </c>
      <c r="C131" s="114"/>
      <c r="D131" s="114"/>
      <c r="E131" s="49"/>
    </row>
    <row r="132" spans="1:5" ht="15.75">
      <c r="A132" s="38"/>
      <c r="B132" s="37" t="s">
        <v>3</v>
      </c>
      <c r="C132" s="37" t="s">
        <v>4</v>
      </c>
      <c r="D132" s="61" t="s">
        <v>268</v>
      </c>
      <c r="E132" s="93" t="s">
        <v>291</v>
      </c>
    </row>
    <row r="133" spans="1:5" ht="15.75">
      <c r="A133" s="38"/>
      <c r="B133" s="38" t="s">
        <v>79</v>
      </c>
      <c r="C133" s="38" t="s">
        <v>80</v>
      </c>
      <c r="D133" s="53" t="s">
        <v>81</v>
      </c>
      <c r="E133" s="53" t="s">
        <v>81</v>
      </c>
    </row>
    <row r="134" spans="1:5" ht="30">
      <c r="A134" s="38"/>
      <c r="B134" s="38" t="s">
        <v>168</v>
      </c>
      <c r="C134" s="38" t="s">
        <v>80</v>
      </c>
      <c r="D134" s="53" t="s">
        <v>169</v>
      </c>
      <c r="E134" s="53" t="s">
        <v>169</v>
      </c>
    </row>
    <row r="135" spans="1:5" ht="15.75">
      <c r="A135" s="38"/>
      <c r="B135" s="38" t="s">
        <v>82</v>
      </c>
      <c r="C135" s="38" t="s">
        <v>80</v>
      </c>
      <c r="D135" s="53" t="s">
        <v>83</v>
      </c>
      <c r="E135" s="53" t="s">
        <v>83</v>
      </c>
    </row>
    <row r="136" spans="1:5" ht="15.75">
      <c r="A136" s="38"/>
      <c r="B136" s="38" t="s">
        <v>84</v>
      </c>
      <c r="C136" s="38" t="s">
        <v>80</v>
      </c>
      <c r="D136" s="53" t="s">
        <v>85</v>
      </c>
      <c r="E136" s="53" t="s">
        <v>85</v>
      </c>
    </row>
    <row r="137" spans="1:5" ht="15.75">
      <c r="A137" s="38"/>
      <c r="B137" s="38" t="s">
        <v>86</v>
      </c>
      <c r="C137" s="38" t="s">
        <v>80</v>
      </c>
      <c r="D137" s="53" t="s">
        <v>33</v>
      </c>
      <c r="E137" s="53" t="s">
        <v>33</v>
      </c>
    </row>
    <row r="138" spans="1:5" ht="15.75">
      <c r="A138" s="38"/>
      <c r="B138" s="38" t="s">
        <v>87</v>
      </c>
      <c r="C138" s="38" t="s">
        <v>80</v>
      </c>
      <c r="D138" s="53" t="s">
        <v>33</v>
      </c>
      <c r="E138" s="53" t="s">
        <v>33</v>
      </c>
    </row>
    <row r="139" spans="1:5" ht="15.75">
      <c r="A139" s="38"/>
      <c r="B139" s="38" t="s">
        <v>88</v>
      </c>
      <c r="C139" s="38" t="s">
        <v>80</v>
      </c>
      <c r="D139" s="53" t="s">
        <v>33</v>
      </c>
      <c r="E139" s="53" t="s">
        <v>33</v>
      </c>
    </row>
    <row r="140" spans="1:5" ht="15.75">
      <c r="A140" s="38"/>
      <c r="B140" s="38" t="s">
        <v>89</v>
      </c>
      <c r="C140" s="38" t="s">
        <v>80</v>
      </c>
      <c r="D140" s="53" t="s">
        <v>33</v>
      </c>
      <c r="E140" s="53" t="s">
        <v>33</v>
      </c>
    </row>
    <row r="141" spans="1:5" s="34" customFormat="1" ht="15.75">
      <c r="A141" s="33"/>
      <c r="B141" s="33" t="s">
        <v>184</v>
      </c>
      <c r="C141" s="33" t="s">
        <v>261</v>
      </c>
      <c r="D141" s="52">
        <v>14.6</v>
      </c>
      <c r="E141" s="52">
        <v>14.6</v>
      </c>
    </row>
    <row r="142" spans="1:5" ht="15" customHeight="1">
      <c r="A142" s="37">
        <v>12</v>
      </c>
      <c r="B142" s="113" t="s">
        <v>90</v>
      </c>
      <c r="C142" s="114"/>
      <c r="D142" s="114"/>
      <c r="E142" s="49"/>
    </row>
    <row r="143" spans="1:5" ht="15.75">
      <c r="A143" s="38"/>
      <c r="B143" s="37" t="s">
        <v>3</v>
      </c>
      <c r="C143" s="37" t="s">
        <v>4</v>
      </c>
      <c r="D143" s="61" t="s">
        <v>268</v>
      </c>
      <c r="E143" s="93" t="s">
        <v>291</v>
      </c>
    </row>
    <row r="144" spans="1:5" ht="15.75">
      <c r="A144" s="38">
        <v>1</v>
      </c>
      <c r="B144" s="94" t="s">
        <v>170</v>
      </c>
      <c r="C144" s="94" t="s">
        <v>91</v>
      </c>
      <c r="D144" s="96">
        <v>0.252</v>
      </c>
      <c r="E144" s="53">
        <v>0.252</v>
      </c>
    </row>
    <row r="145" spans="1:5" ht="15.75">
      <c r="A145" s="109">
        <v>2</v>
      </c>
      <c r="B145" s="94" t="s">
        <v>170</v>
      </c>
      <c r="C145" s="94" t="s">
        <v>92</v>
      </c>
      <c r="D145" s="96">
        <v>0.296</v>
      </c>
      <c r="E145" s="53">
        <v>0.296</v>
      </c>
    </row>
    <row r="146" spans="1:5" ht="15.75">
      <c r="A146" s="109">
        <v>3</v>
      </c>
      <c r="B146" s="94" t="s">
        <v>170</v>
      </c>
      <c r="C146" s="94" t="s">
        <v>93</v>
      </c>
      <c r="D146" s="96">
        <v>0.358</v>
      </c>
      <c r="E146" s="53">
        <v>0.358</v>
      </c>
    </row>
    <row r="147" spans="1:5" ht="27.75" customHeight="1" thickBot="1">
      <c r="A147" s="109">
        <v>4</v>
      </c>
      <c r="B147" s="97" t="s">
        <v>317</v>
      </c>
      <c r="C147" s="94" t="s">
        <v>324</v>
      </c>
      <c r="D147" s="96" t="s">
        <v>147</v>
      </c>
      <c r="E147" s="98">
        <v>1.53327</v>
      </c>
    </row>
    <row r="148" spans="1:5" ht="24" customHeight="1" thickBot="1">
      <c r="A148" s="109">
        <v>5</v>
      </c>
      <c r="B148" s="97" t="s">
        <v>318</v>
      </c>
      <c r="C148" s="94" t="s">
        <v>325</v>
      </c>
      <c r="D148" s="96" t="s">
        <v>147</v>
      </c>
      <c r="E148" s="98">
        <v>1.38585</v>
      </c>
    </row>
    <row r="149" spans="1:5" ht="25.5" customHeight="1" thickBot="1">
      <c r="A149" s="109">
        <v>6</v>
      </c>
      <c r="B149" s="97" t="s">
        <v>319</v>
      </c>
      <c r="C149" s="94" t="s">
        <v>324</v>
      </c>
      <c r="D149" s="96" t="s">
        <v>147</v>
      </c>
      <c r="E149" s="98">
        <v>1.74495</v>
      </c>
    </row>
    <row r="150" spans="1:5" ht="25.5" customHeight="1" thickBot="1">
      <c r="A150" s="109">
        <v>7</v>
      </c>
      <c r="B150" s="97" t="s">
        <v>319</v>
      </c>
      <c r="C150" s="94" t="s">
        <v>324</v>
      </c>
      <c r="D150" s="96" t="s">
        <v>147</v>
      </c>
      <c r="E150" s="98">
        <v>1.46145</v>
      </c>
    </row>
    <row r="151" spans="1:5" ht="33" customHeight="1" thickBot="1">
      <c r="A151" s="109">
        <v>8</v>
      </c>
      <c r="B151" s="97" t="s">
        <v>320</v>
      </c>
      <c r="C151" s="94" t="s">
        <v>326</v>
      </c>
      <c r="D151" s="96" t="s">
        <v>94</v>
      </c>
      <c r="E151" s="98">
        <v>2.09295</v>
      </c>
    </row>
    <row r="152" spans="1:5" ht="29.25" customHeight="1" thickBot="1">
      <c r="A152" s="109">
        <v>9</v>
      </c>
      <c r="B152" s="97" t="s">
        <v>320</v>
      </c>
      <c r="C152" s="94" t="s">
        <v>326</v>
      </c>
      <c r="D152" s="96" t="s">
        <v>94</v>
      </c>
      <c r="E152" s="98">
        <v>2.10715</v>
      </c>
    </row>
    <row r="153" spans="1:5" ht="36" customHeight="1" thickBot="1">
      <c r="A153" s="109">
        <v>10</v>
      </c>
      <c r="B153" s="97" t="s">
        <v>321</v>
      </c>
      <c r="C153" s="94" t="s">
        <v>326</v>
      </c>
      <c r="D153" s="96" t="s">
        <v>94</v>
      </c>
      <c r="E153" s="98">
        <v>2.48145</v>
      </c>
    </row>
    <row r="154" spans="1:5" ht="36.75" customHeight="1" thickBot="1">
      <c r="A154" s="109">
        <v>11</v>
      </c>
      <c r="B154" s="97" t="s">
        <v>321</v>
      </c>
      <c r="C154" s="94" t="s">
        <v>326</v>
      </c>
      <c r="D154" s="96" t="s">
        <v>94</v>
      </c>
      <c r="E154" s="98">
        <v>2.2536</v>
      </c>
    </row>
    <row r="155" spans="1:5" ht="34.5" customHeight="1" thickBot="1">
      <c r="A155" s="109">
        <v>12</v>
      </c>
      <c r="B155" s="97" t="s">
        <v>322</v>
      </c>
      <c r="C155" s="94" t="s">
        <v>327</v>
      </c>
      <c r="D155" s="96" t="s">
        <v>94</v>
      </c>
      <c r="E155" s="98">
        <v>3.151</v>
      </c>
    </row>
    <row r="156" spans="1:5" ht="29.25" customHeight="1" thickBot="1">
      <c r="A156" s="109">
        <v>13</v>
      </c>
      <c r="B156" s="97" t="s">
        <v>322</v>
      </c>
      <c r="C156" s="94" t="s">
        <v>327</v>
      </c>
      <c r="D156" s="96" t="s">
        <v>94</v>
      </c>
      <c r="E156" s="98">
        <v>2.8864</v>
      </c>
    </row>
    <row r="157" spans="1:5" ht="16.5" thickBot="1">
      <c r="A157" s="109">
        <v>14</v>
      </c>
      <c r="B157" s="97" t="s">
        <v>323</v>
      </c>
      <c r="C157" s="94" t="s">
        <v>327</v>
      </c>
      <c r="D157" s="96" t="s">
        <v>94</v>
      </c>
      <c r="E157" s="98">
        <v>3.32825</v>
      </c>
    </row>
    <row r="158" spans="1:5" ht="15.75">
      <c r="A158" s="37">
        <v>13</v>
      </c>
      <c r="B158" s="113" t="s">
        <v>95</v>
      </c>
      <c r="C158" s="114"/>
      <c r="D158" s="114"/>
      <c r="E158" s="49"/>
    </row>
    <row r="159" spans="1:5" ht="15.75">
      <c r="A159" s="38"/>
      <c r="B159" s="37" t="s">
        <v>3</v>
      </c>
      <c r="C159" s="37" t="s">
        <v>4</v>
      </c>
      <c r="D159" s="61" t="s">
        <v>268</v>
      </c>
      <c r="E159" s="93" t="s">
        <v>291</v>
      </c>
    </row>
    <row r="160" spans="1:5" ht="15.75">
      <c r="A160" s="38"/>
      <c r="B160" s="38" t="s">
        <v>171</v>
      </c>
      <c r="C160" s="38" t="s">
        <v>57</v>
      </c>
      <c r="D160" s="53">
        <v>0.336</v>
      </c>
      <c r="E160" s="53">
        <v>0.336</v>
      </c>
    </row>
    <row r="161" spans="1:5" ht="15.75">
      <c r="A161" s="38"/>
      <c r="B161" s="38" t="s">
        <v>96</v>
      </c>
      <c r="C161" s="38" t="s">
        <v>57</v>
      </c>
      <c r="D161" s="53">
        <v>0.56</v>
      </c>
      <c r="E161" s="53">
        <v>0.56</v>
      </c>
    </row>
    <row r="162" spans="1:5" ht="15.75">
      <c r="A162" s="38"/>
      <c r="B162" s="38" t="s">
        <v>97</v>
      </c>
      <c r="C162" s="38" t="s">
        <v>28</v>
      </c>
      <c r="D162" s="53">
        <v>0.224</v>
      </c>
      <c r="E162" s="53">
        <v>0.224</v>
      </c>
    </row>
    <row r="163" spans="1:5" ht="15.75">
      <c r="A163" s="38"/>
      <c r="B163" s="38" t="s">
        <v>98</v>
      </c>
      <c r="C163" s="38" t="s">
        <v>99</v>
      </c>
      <c r="D163" s="53">
        <v>0.672</v>
      </c>
      <c r="E163" s="53">
        <v>0.672</v>
      </c>
    </row>
    <row r="164" spans="1:5" ht="67.5" customHeight="1">
      <c r="A164" s="14"/>
      <c r="B164" s="113" t="s">
        <v>328</v>
      </c>
      <c r="C164" s="114"/>
      <c r="D164" s="114"/>
      <c r="E164" s="115"/>
    </row>
  </sheetData>
  <sheetProtection/>
  <mergeCells count="15">
    <mergeCell ref="B158:D158"/>
    <mergeCell ref="B109:D109"/>
    <mergeCell ref="B115:D115"/>
    <mergeCell ref="B131:D131"/>
    <mergeCell ref="B142:D142"/>
    <mergeCell ref="B3:C3"/>
    <mergeCell ref="B5:D5"/>
    <mergeCell ref="B6:D6"/>
    <mergeCell ref="B164:E164"/>
    <mergeCell ref="B29:D29"/>
    <mergeCell ref="B102:D102"/>
    <mergeCell ref="B49:D49"/>
    <mergeCell ref="B63:D63"/>
    <mergeCell ref="B85:D85"/>
    <mergeCell ref="B80:D80"/>
  </mergeCells>
  <printOptions horizontalCentered="1"/>
  <pageMargins left="0.7086614173228346" right="0.7086614173228346" top="0.7480314960629921" bottom="0.7480314960629921" header="0.31496062992125984" footer="0.31496062992125984"/>
  <pageSetup fitToHeight="0" fitToWidth="1" horizontalDpi="600" verticalDpi="600" orientation="portrait" paperSize="9" scale="56" r:id="rId1"/>
  <rowBreaks count="1" manualBreakCount="1">
    <brk id="89" max="255" man="1"/>
  </rowBreaks>
</worksheet>
</file>

<file path=xl/worksheets/sheet2.xml><?xml version="1.0" encoding="utf-8"?>
<worksheet xmlns="http://schemas.openxmlformats.org/spreadsheetml/2006/main" xmlns:r="http://schemas.openxmlformats.org/officeDocument/2006/relationships">
  <sheetPr>
    <pageSetUpPr fitToPage="1"/>
  </sheetPr>
  <dimension ref="B2:P45"/>
  <sheetViews>
    <sheetView zoomScalePageLayoutView="0" workbookViewId="0" topLeftCell="A22">
      <selection activeCell="I35" sqref="I35"/>
    </sheetView>
  </sheetViews>
  <sheetFormatPr defaultColWidth="8.7109375" defaultRowHeight="15"/>
  <cols>
    <col min="1" max="2" width="8.7109375" style="0" customWidth="1"/>
    <col min="3" max="3" width="11.00390625" style="0" customWidth="1"/>
    <col min="4" max="4" width="13.57421875" style="0" customWidth="1"/>
    <col min="5" max="5" width="14.7109375" style="0" customWidth="1"/>
    <col min="6" max="6" width="15.8515625" style="0" customWidth="1"/>
    <col min="7" max="7" width="17.421875" style="0" customWidth="1"/>
    <col min="8" max="8" width="10.00390625" style="0" customWidth="1"/>
    <col min="9" max="9" width="11.57421875" style="0" customWidth="1"/>
    <col min="10" max="10" width="10.140625" style="0" customWidth="1"/>
    <col min="11" max="11" width="12.57421875" style="0" customWidth="1"/>
    <col min="12" max="12" width="10.421875" style="0" customWidth="1"/>
    <col min="13" max="13" width="11.57421875" style="0" customWidth="1"/>
    <col min="14" max="14" width="12.140625" style="0" customWidth="1"/>
    <col min="15" max="15" width="9.28125" style="0" customWidth="1"/>
    <col min="16" max="16" width="9.7109375" style="0" customWidth="1"/>
  </cols>
  <sheetData>
    <row r="2" spans="2:16" ht="21" customHeight="1">
      <c r="B2" s="118" t="s">
        <v>260</v>
      </c>
      <c r="C2" s="118"/>
      <c r="D2" s="118"/>
      <c r="E2" s="118"/>
      <c r="F2" s="118"/>
      <c r="G2" s="118"/>
      <c r="H2" s="118"/>
      <c r="I2" s="118"/>
      <c r="J2" s="118"/>
      <c r="K2" s="118"/>
      <c r="L2" s="118"/>
      <c r="M2" s="118"/>
      <c r="N2" s="118"/>
      <c r="O2" s="3"/>
      <c r="P2" s="3"/>
    </row>
    <row r="3" spans="2:16" ht="32.25" customHeight="1">
      <c r="B3" s="128" t="s">
        <v>267</v>
      </c>
      <c r="C3" s="128"/>
      <c r="D3" s="128"/>
      <c r="E3" s="128"/>
      <c r="F3" s="128"/>
      <c r="G3" s="128"/>
      <c r="H3" s="128"/>
      <c r="I3" s="128"/>
      <c r="J3" s="128"/>
      <c r="K3" s="128"/>
      <c r="L3" s="128"/>
      <c r="M3" s="128"/>
      <c r="N3" s="128"/>
      <c r="O3" s="3"/>
      <c r="P3" s="3"/>
    </row>
    <row r="4" spans="2:16" ht="27.75" customHeight="1">
      <c r="B4" s="120" t="s">
        <v>197</v>
      </c>
      <c r="C4" s="120"/>
      <c r="D4" s="120"/>
      <c r="E4" s="120"/>
      <c r="F4" s="120"/>
      <c r="G4" s="120"/>
      <c r="H4" s="120"/>
      <c r="I4" s="120"/>
      <c r="J4" s="120"/>
      <c r="K4" s="120"/>
      <c r="L4" s="120"/>
      <c r="M4" s="123" t="s">
        <v>100</v>
      </c>
      <c r="N4" s="123"/>
      <c r="O4" s="4"/>
      <c r="P4" s="3"/>
    </row>
    <row r="5" spans="2:14" ht="13.5" customHeight="1">
      <c r="B5" s="9"/>
      <c r="C5" s="124" t="s">
        <v>101</v>
      </c>
      <c r="D5" s="124"/>
      <c r="E5" s="124" t="s">
        <v>102</v>
      </c>
      <c r="F5" s="124"/>
      <c r="G5" s="124" t="s">
        <v>103</v>
      </c>
      <c r="H5" s="124"/>
      <c r="I5" s="124" t="s">
        <v>104</v>
      </c>
      <c r="J5" s="124"/>
      <c r="K5" s="124" t="s">
        <v>105</v>
      </c>
      <c r="L5" s="124"/>
      <c r="M5" s="9" t="s">
        <v>106</v>
      </c>
      <c r="N5" s="9"/>
    </row>
    <row r="6" spans="2:14" ht="60">
      <c r="B6" s="15" t="s">
        <v>107</v>
      </c>
      <c r="C6" s="15" t="s">
        <v>5</v>
      </c>
      <c r="D6" s="19" t="s">
        <v>196</v>
      </c>
      <c r="E6" s="15" t="s">
        <v>5</v>
      </c>
      <c r="F6" s="19" t="s">
        <v>196</v>
      </c>
      <c r="G6" s="15" t="s">
        <v>5</v>
      </c>
      <c r="H6" s="19" t="s">
        <v>196</v>
      </c>
      <c r="I6" s="15" t="s">
        <v>5</v>
      </c>
      <c r="J6" s="19" t="s">
        <v>196</v>
      </c>
      <c r="K6" s="15" t="s">
        <v>5</v>
      </c>
      <c r="L6" s="19" t="s">
        <v>196</v>
      </c>
      <c r="M6" s="15" t="s">
        <v>5</v>
      </c>
      <c r="N6" s="20" t="s">
        <v>196</v>
      </c>
    </row>
    <row r="7" spans="2:14" ht="15.75">
      <c r="B7" s="9" t="s">
        <v>108</v>
      </c>
      <c r="C7" s="21">
        <v>0.18231</v>
      </c>
      <c r="D7" s="21">
        <v>0.18231</v>
      </c>
      <c r="E7" s="21">
        <v>0.24889</v>
      </c>
      <c r="F7" s="21">
        <v>0.24889</v>
      </c>
      <c r="G7" s="21">
        <v>0.39579</v>
      </c>
      <c r="H7" s="21">
        <v>0.39579</v>
      </c>
      <c r="I7" s="21">
        <v>0.61453</v>
      </c>
      <c r="J7" s="21">
        <v>0.61453</v>
      </c>
      <c r="K7" s="21">
        <v>0.76452</v>
      </c>
      <c r="L7" s="21">
        <v>0.76452</v>
      </c>
      <c r="M7" s="21">
        <v>0.97351</v>
      </c>
      <c r="N7" s="21">
        <v>0.97351</v>
      </c>
    </row>
    <row r="8" spans="2:14" ht="15.75">
      <c r="B8" s="9" t="s">
        <v>109</v>
      </c>
      <c r="C8" s="21">
        <v>0.18882</v>
      </c>
      <c r="D8" s="21">
        <v>0.18882</v>
      </c>
      <c r="E8" s="21">
        <v>0.26504</v>
      </c>
      <c r="F8" s="21">
        <v>0.26504</v>
      </c>
      <c r="G8" s="21">
        <v>0.42747</v>
      </c>
      <c r="H8" s="21">
        <v>0.42747</v>
      </c>
      <c r="I8" s="21">
        <v>0.66294</v>
      </c>
      <c r="J8" s="21">
        <v>0.66294</v>
      </c>
      <c r="K8" s="21">
        <v>0.83036</v>
      </c>
      <c r="L8" s="21">
        <v>0.83036</v>
      </c>
      <c r="M8" s="21">
        <v>1.05577</v>
      </c>
      <c r="N8" s="21">
        <v>1.05577</v>
      </c>
    </row>
    <row r="9" spans="2:14" ht="15.75">
      <c r="B9" s="9" t="s">
        <v>110</v>
      </c>
      <c r="C9" s="21">
        <v>0.1935</v>
      </c>
      <c r="D9" s="21">
        <v>0.1935</v>
      </c>
      <c r="E9" s="21">
        <v>0.2764</v>
      </c>
      <c r="F9" s="21">
        <v>0.2764</v>
      </c>
      <c r="G9" s="21">
        <v>0.45017</v>
      </c>
      <c r="H9" s="21">
        <v>0.45017</v>
      </c>
      <c r="I9" s="21">
        <v>0.69702</v>
      </c>
      <c r="J9" s="21">
        <v>0.69702</v>
      </c>
      <c r="K9" s="21">
        <v>0.87674</v>
      </c>
      <c r="L9" s="21">
        <v>0.87674</v>
      </c>
      <c r="M9" s="21">
        <v>1.1138</v>
      </c>
      <c r="N9" s="21">
        <v>1.1138</v>
      </c>
    </row>
    <row r="10" spans="2:14" ht="15.75">
      <c r="B10" s="9" t="s">
        <v>111</v>
      </c>
      <c r="C10" s="21">
        <v>0.19954</v>
      </c>
      <c r="D10" s="21">
        <v>0.19954</v>
      </c>
      <c r="E10" s="21">
        <v>0.29132</v>
      </c>
      <c r="F10" s="21">
        <v>0.29132</v>
      </c>
      <c r="G10" s="21">
        <v>0.47897</v>
      </c>
      <c r="H10" s="21">
        <v>0.47897</v>
      </c>
      <c r="I10" s="21">
        <v>0.74175</v>
      </c>
      <c r="J10" s="21">
        <v>0.74175</v>
      </c>
      <c r="K10" s="21">
        <v>0.93756</v>
      </c>
      <c r="L10" s="21">
        <v>0.93756</v>
      </c>
      <c r="M10" s="21">
        <v>1.18978</v>
      </c>
      <c r="N10" s="21">
        <v>1.18978</v>
      </c>
    </row>
    <row r="11" spans="2:14" ht="15.75">
      <c r="B11" s="9" t="s">
        <v>112</v>
      </c>
      <c r="C11" s="21">
        <v>0.2196</v>
      </c>
      <c r="D11" s="21">
        <v>0.2196</v>
      </c>
      <c r="E11" s="21">
        <v>0.35114</v>
      </c>
      <c r="F11" s="21">
        <v>0.35114</v>
      </c>
      <c r="G11" s="21">
        <v>0.58702</v>
      </c>
      <c r="H11" s="21">
        <v>0.58702</v>
      </c>
      <c r="I11" s="21">
        <v>0.94843</v>
      </c>
      <c r="J11" s="21">
        <v>0.94843</v>
      </c>
      <c r="K11" s="21">
        <v>1.15018</v>
      </c>
      <c r="L11" s="21">
        <v>1.15018</v>
      </c>
      <c r="M11" s="21">
        <v>1.44323</v>
      </c>
      <c r="N11" s="21">
        <v>1.44323</v>
      </c>
    </row>
    <row r="12" spans="2:14" ht="15.75">
      <c r="B12" s="9" t="s">
        <v>113</v>
      </c>
      <c r="C12" s="21">
        <v>0.23775</v>
      </c>
      <c r="D12" s="21">
        <v>0.23775</v>
      </c>
      <c r="E12" s="21">
        <v>0.39864</v>
      </c>
      <c r="F12" s="21">
        <v>0.39864</v>
      </c>
      <c r="G12" s="21">
        <v>0.68027</v>
      </c>
      <c r="H12" s="21">
        <v>0.68027</v>
      </c>
      <c r="I12" s="21">
        <v>0.98307</v>
      </c>
      <c r="J12" s="21">
        <v>0.98307</v>
      </c>
      <c r="K12" s="21">
        <v>1.2493</v>
      </c>
      <c r="L12" s="21">
        <v>1.2493</v>
      </c>
      <c r="M12" s="21">
        <v>1.67859</v>
      </c>
      <c r="N12" s="21">
        <v>1.67859</v>
      </c>
    </row>
    <row r="13" spans="2:14" ht="15.75">
      <c r="B13" s="9" t="s">
        <v>114</v>
      </c>
      <c r="C13" s="21">
        <v>0.24626</v>
      </c>
      <c r="D13" s="21">
        <v>0.24626</v>
      </c>
      <c r="E13" s="21">
        <v>0.42046</v>
      </c>
      <c r="F13" s="21">
        <v>0.42046</v>
      </c>
      <c r="G13" s="21">
        <v>0.73697</v>
      </c>
      <c r="H13" s="21">
        <v>0.73697</v>
      </c>
      <c r="I13" s="21">
        <v>1.1496</v>
      </c>
      <c r="J13" s="21">
        <v>1.1496</v>
      </c>
      <c r="K13" s="21">
        <v>1.50517</v>
      </c>
      <c r="L13" s="21">
        <v>1.50517</v>
      </c>
      <c r="M13" s="21">
        <v>1.79145</v>
      </c>
      <c r="N13" s="21">
        <v>1.79145</v>
      </c>
    </row>
    <row r="14" spans="2:14" ht="15.75">
      <c r="B14" s="9" t="s">
        <v>115</v>
      </c>
      <c r="C14" s="21">
        <v>0.26513</v>
      </c>
      <c r="D14" s="21">
        <v>0.26513</v>
      </c>
      <c r="E14" s="21">
        <v>0.48339</v>
      </c>
      <c r="F14" s="21">
        <v>0.48339</v>
      </c>
      <c r="G14" s="21">
        <v>0.83673</v>
      </c>
      <c r="H14" s="21">
        <v>0.83673</v>
      </c>
      <c r="I14" s="21">
        <v>1.28875</v>
      </c>
      <c r="J14" s="21">
        <v>1.28875</v>
      </c>
      <c r="K14" s="21">
        <v>1.62076</v>
      </c>
      <c r="L14" s="21">
        <v>1.62076</v>
      </c>
      <c r="M14" s="21">
        <v>2.02926</v>
      </c>
      <c r="N14" s="21">
        <v>2.02926</v>
      </c>
    </row>
    <row r="15" spans="2:14" ht="30.75">
      <c r="B15" s="9" t="s">
        <v>185</v>
      </c>
      <c r="C15" s="21">
        <v>0.35829</v>
      </c>
      <c r="D15" s="21">
        <v>0.35829</v>
      </c>
      <c r="E15" s="21">
        <v>0.69075</v>
      </c>
      <c r="F15" s="21">
        <v>0.69075</v>
      </c>
      <c r="G15" s="21">
        <v>1.25747</v>
      </c>
      <c r="H15" s="21">
        <v>1.25747</v>
      </c>
      <c r="I15" s="21">
        <v>1.92063</v>
      </c>
      <c r="J15" s="21">
        <v>1.92063</v>
      </c>
      <c r="K15" s="21">
        <v>2.69555</v>
      </c>
      <c r="L15" s="21">
        <v>2.69555</v>
      </c>
      <c r="M15" s="21">
        <v>3.29242</v>
      </c>
      <c r="N15" s="21">
        <v>3.29242</v>
      </c>
    </row>
    <row r="16" spans="2:14" ht="15.75">
      <c r="B16" s="9" t="s">
        <v>116</v>
      </c>
      <c r="C16" s="21">
        <v>0.41812</v>
      </c>
      <c r="D16" s="21">
        <v>0.41812</v>
      </c>
      <c r="E16" s="21">
        <v>0.84109</v>
      </c>
      <c r="F16" s="21">
        <v>0.84109</v>
      </c>
      <c r="G16" s="21">
        <v>1.63251</v>
      </c>
      <c r="H16" s="21">
        <v>1.63251</v>
      </c>
      <c r="I16" s="21">
        <v>2.37167</v>
      </c>
      <c r="J16" s="21">
        <v>2.37167</v>
      </c>
      <c r="K16" s="21">
        <v>3.2948</v>
      </c>
      <c r="L16" s="21">
        <v>3.2948</v>
      </c>
      <c r="M16" s="21">
        <v>4.04417</v>
      </c>
      <c r="N16" s="21">
        <v>4.04417</v>
      </c>
    </row>
    <row r="17" spans="2:14" ht="15.75">
      <c r="B17" s="9" t="s">
        <v>117</v>
      </c>
      <c r="C17" s="21">
        <v>0.47574</v>
      </c>
      <c r="D17" s="21">
        <v>0.47574</v>
      </c>
      <c r="E17" s="21">
        <v>0.98443</v>
      </c>
      <c r="F17" s="21">
        <v>0.98443</v>
      </c>
      <c r="G17" s="21">
        <v>1.87608</v>
      </c>
      <c r="H17" s="21">
        <v>1.87608</v>
      </c>
      <c r="I17" s="21">
        <v>2.80178</v>
      </c>
      <c r="J17" s="21">
        <v>2.80178</v>
      </c>
      <c r="K17" s="21">
        <v>3.86957</v>
      </c>
      <c r="L17" s="21">
        <v>3.86957</v>
      </c>
      <c r="M17" s="21">
        <v>4.76102</v>
      </c>
      <c r="N17" s="21">
        <v>4.76102</v>
      </c>
    </row>
    <row r="18" spans="2:14" ht="30.75">
      <c r="B18" s="9" t="s">
        <v>186</v>
      </c>
      <c r="C18" s="21">
        <v>0.35431</v>
      </c>
      <c r="D18" s="21">
        <v>0.35431</v>
      </c>
      <c r="E18" s="21">
        <v>0.72617</v>
      </c>
      <c r="F18" s="21">
        <v>0.72617</v>
      </c>
      <c r="G18" s="21">
        <v>1.33448</v>
      </c>
      <c r="H18" s="21">
        <v>1.33448</v>
      </c>
      <c r="I18" s="21">
        <v>2.03947</v>
      </c>
      <c r="J18" s="21">
        <v>2.03947</v>
      </c>
      <c r="K18" s="21">
        <v>2.83217</v>
      </c>
      <c r="L18" s="21">
        <v>2.83217</v>
      </c>
      <c r="M18" s="21">
        <v>3.47666</v>
      </c>
      <c r="N18" s="21">
        <v>3.47666</v>
      </c>
    </row>
    <row r="19" spans="2:14" ht="30.75">
      <c r="B19" s="9" t="s">
        <v>187</v>
      </c>
      <c r="C19" s="21">
        <v>0.43522</v>
      </c>
      <c r="D19" s="21">
        <v>0.43522</v>
      </c>
      <c r="E19" s="21">
        <v>0.92689</v>
      </c>
      <c r="F19" s="21">
        <v>0.92689</v>
      </c>
      <c r="G19" s="21">
        <v>1.75434</v>
      </c>
      <c r="H19" s="21">
        <v>1.75434</v>
      </c>
      <c r="I19" s="21">
        <v>2.64083</v>
      </c>
      <c r="J19" s="22">
        <v>2.64083</v>
      </c>
      <c r="K19" s="22">
        <v>3.59702</v>
      </c>
      <c r="L19" s="22">
        <v>3.59702</v>
      </c>
      <c r="M19" s="22">
        <v>4.47938</v>
      </c>
      <c r="N19" s="22">
        <v>4.47938</v>
      </c>
    </row>
    <row r="20" spans="2:14" ht="30.75">
      <c r="B20" s="9" t="s">
        <v>188</v>
      </c>
      <c r="C20" s="21">
        <v>0.57946</v>
      </c>
      <c r="D20" s="45">
        <v>0.57946</v>
      </c>
      <c r="E20" s="45">
        <v>1.29073</v>
      </c>
      <c r="F20" s="45">
        <v>1.29073</v>
      </c>
      <c r="G20" s="45">
        <v>2.4541</v>
      </c>
      <c r="H20" s="45">
        <v>2.4541</v>
      </c>
      <c r="I20" s="21">
        <v>3.71472</v>
      </c>
      <c r="J20" s="21">
        <v>3.71472</v>
      </c>
      <c r="K20" s="21">
        <v>5.01156</v>
      </c>
      <c r="L20" s="21">
        <v>5.01156</v>
      </c>
      <c r="M20" s="21">
        <v>6.26958</v>
      </c>
      <c r="N20" s="21">
        <v>6.26958</v>
      </c>
    </row>
    <row r="21" spans="2:16" s="5" customFormat="1" ht="25.5" customHeight="1">
      <c r="B21" s="113" t="s">
        <v>118</v>
      </c>
      <c r="C21" s="114"/>
      <c r="D21" s="114"/>
      <c r="E21" s="114"/>
      <c r="F21" s="115"/>
      <c r="G21" s="125" t="s">
        <v>100</v>
      </c>
      <c r="H21" s="125"/>
      <c r="I21" s="23"/>
      <c r="J21" s="16"/>
      <c r="K21" s="18"/>
      <c r="L21" s="18"/>
      <c r="M21" s="18"/>
      <c r="N21" s="18"/>
      <c r="O21" s="7"/>
      <c r="P21" s="7"/>
    </row>
    <row r="22" spans="2:16" ht="15.75">
      <c r="B22" s="121" t="s">
        <v>122</v>
      </c>
      <c r="C22" s="126" t="s">
        <v>119</v>
      </c>
      <c r="D22" s="127"/>
      <c r="E22" s="126" t="s">
        <v>120</v>
      </c>
      <c r="F22" s="127"/>
      <c r="G22" s="126" t="s">
        <v>121</v>
      </c>
      <c r="H22" s="127"/>
      <c r="I22" s="18"/>
      <c r="J22" s="18"/>
      <c r="K22" s="18"/>
      <c r="L22" s="18"/>
      <c r="M22" s="18"/>
      <c r="N22" s="18"/>
      <c r="O22" s="3"/>
      <c r="P22" s="3"/>
    </row>
    <row r="23" spans="2:16" ht="45">
      <c r="B23" s="122"/>
      <c r="C23" s="15" t="s">
        <v>5</v>
      </c>
      <c r="D23" s="19" t="s">
        <v>196</v>
      </c>
      <c r="E23" s="15" t="s">
        <v>5</v>
      </c>
      <c r="F23" s="19" t="s">
        <v>196</v>
      </c>
      <c r="G23" s="15" t="s">
        <v>5</v>
      </c>
      <c r="H23" s="20" t="s">
        <v>196</v>
      </c>
      <c r="I23" s="18"/>
      <c r="J23" s="18"/>
      <c r="K23" s="18"/>
      <c r="L23" s="18"/>
      <c r="M23" s="18"/>
      <c r="N23" s="18"/>
      <c r="O23" s="3"/>
      <c r="P23" s="3"/>
    </row>
    <row r="24" spans="2:16" ht="30.75">
      <c r="B24" s="9" t="s">
        <v>189</v>
      </c>
      <c r="C24" s="9">
        <v>0.224733</v>
      </c>
      <c r="D24" s="21">
        <v>0.224733</v>
      </c>
      <c r="E24" s="21">
        <v>0.2518615</v>
      </c>
      <c r="F24" s="21">
        <v>0.2518615</v>
      </c>
      <c r="G24" s="21"/>
      <c r="H24" s="21"/>
      <c r="I24" s="18"/>
      <c r="J24" s="18"/>
      <c r="K24" s="18"/>
      <c r="L24" s="18"/>
      <c r="M24" s="18"/>
      <c r="N24" s="18"/>
      <c r="O24" s="3"/>
      <c r="P24" s="3"/>
    </row>
    <row r="25" spans="2:16" ht="30.75">
      <c r="B25" s="9" t="s">
        <v>190</v>
      </c>
      <c r="C25" s="9">
        <v>3.2444949999999997</v>
      </c>
      <c r="D25" s="21">
        <v>3.2444949999999997</v>
      </c>
      <c r="E25" s="21">
        <v>0.360778</v>
      </c>
      <c r="F25" s="21">
        <v>0.360778</v>
      </c>
      <c r="G25" s="21"/>
      <c r="H25" s="21"/>
      <c r="I25" s="18"/>
      <c r="J25" s="18"/>
      <c r="K25" s="18"/>
      <c r="L25" s="18"/>
      <c r="M25" s="18"/>
      <c r="N25" s="18"/>
      <c r="O25" s="3"/>
      <c r="P25" s="3"/>
    </row>
    <row r="26" spans="2:16" ht="30.75">
      <c r="B26" s="9" t="s">
        <v>191</v>
      </c>
      <c r="C26" s="9"/>
      <c r="D26" s="21"/>
      <c r="E26" s="21"/>
      <c r="F26" s="21"/>
      <c r="G26" s="21">
        <v>0.48696749999999994</v>
      </c>
      <c r="H26" s="21">
        <v>0.48696749999999994</v>
      </c>
      <c r="I26" s="18"/>
      <c r="J26" s="18"/>
      <c r="K26" s="18"/>
      <c r="L26" s="18"/>
      <c r="M26" s="18"/>
      <c r="N26" s="18"/>
      <c r="O26" s="3"/>
      <c r="P26" s="3"/>
    </row>
    <row r="27" spans="2:16" ht="30.75">
      <c r="B27" s="9" t="s">
        <v>192</v>
      </c>
      <c r="C27" s="9"/>
      <c r="D27" s="21"/>
      <c r="E27" s="21"/>
      <c r="F27" s="21"/>
      <c r="G27" s="21">
        <v>0.6141459999999999</v>
      </c>
      <c r="H27" s="21">
        <v>0.6141459999999999</v>
      </c>
      <c r="I27" s="18"/>
      <c r="J27" s="18"/>
      <c r="K27" s="18"/>
      <c r="L27" s="18"/>
      <c r="M27" s="18"/>
      <c r="N27" s="18"/>
      <c r="O27" s="3"/>
      <c r="P27" s="3"/>
    </row>
    <row r="28" spans="2:16" ht="30.75">
      <c r="B28" s="9" t="s">
        <v>193</v>
      </c>
      <c r="C28" s="9"/>
      <c r="D28" s="21"/>
      <c r="E28" s="21"/>
      <c r="F28" s="21"/>
      <c r="G28" s="21">
        <v>0.6952784999999999</v>
      </c>
      <c r="H28" s="21">
        <v>0.6952784999999999</v>
      </c>
      <c r="I28" s="18"/>
      <c r="J28" s="18"/>
      <c r="K28" s="18"/>
      <c r="L28" s="18"/>
      <c r="M28" s="18"/>
      <c r="N28" s="18"/>
      <c r="O28" s="3"/>
      <c r="P28" s="3"/>
    </row>
    <row r="29" spans="2:16" ht="28.5" customHeight="1">
      <c r="B29" s="119" t="s">
        <v>194</v>
      </c>
      <c r="C29" s="119"/>
      <c r="D29" s="119"/>
      <c r="E29" s="119"/>
      <c r="F29" s="119"/>
      <c r="G29" s="119"/>
      <c r="H29" s="119"/>
      <c r="I29" s="119"/>
      <c r="J29" s="119"/>
      <c r="K29" s="119"/>
      <c r="L29" s="119"/>
      <c r="M29" s="119"/>
      <c r="N29" s="119"/>
      <c r="O29" s="6"/>
      <c r="P29" s="6"/>
    </row>
    <row r="30" spans="2:16" ht="15.75">
      <c r="B30" s="9"/>
      <c r="C30" s="17" t="s">
        <v>195</v>
      </c>
      <c r="D30" s="17"/>
      <c r="E30" s="17" t="s">
        <v>123</v>
      </c>
      <c r="F30" s="17"/>
      <c r="G30" s="17" t="s">
        <v>124</v>
      </c>
      <c r="H30" s="18"/>
      <c r="I30" s="18"/>
      <c r="J30" s="18"/>
      <c r="K30" s="18"/>
      <c r="L30" s="18"/>
      <c r="M30" s="18"/>
      <c r="N30" s="18"/>
      <c r="O30" s="3"/>
      <c r="P30" s="3"/>
    </row>
    <row r="31" spans="2:16" ht="15.75">
      <c r="B31" s="9"/>
      <c r="C31" s="9">
        <v>1</v>
      </c>
      <c r="D31" s="9"/>
      <c r="E31" s="9" t="s">
        <v>125</v>
      </c>
      <c r="F31" s="9"/>
      <c r="G31" s="9" t="s">
        <v>126</v>
      </c>
      <c r="H31" s="18"/>
      <c r="I31" s="18"/>
      <c r="J31" s="18"/>
      <c r="K31" s="18"/>
      <c r="L31" s="18"/>
      <c r="M31" s="18"/>
      <c r="N31" s="18"/>
      <c r="O31" s="3"/>
      <c r="P31" s="3"/>
    </row>
    <row r="32" spans="2:16" ht="15.75">
      <c r="B32" s="9"/>
      <c r="C32" s="9">
        <v>2</v>
      </c>
      <c r="D32" s="9"/>
      <c r="E32" s="9" t="s">
        <v>127</v>
      </c>
      <c r="F32" s="9"/>
      <c r="G32" s="9" t="s">
        <v>128</v>
      </c>
      <c r="H32" s="18"/>
      <c r="I32" s="18"/>
      <c r="J32" s="18"/>
      <c r="K32" s="18"/>
      <c r="L32" s="18"/>
      <c r="M32" s="18"/>
      <c r="N32" s="18"/>
      <c r="O32" s="3"/>
      <c r="P32" s="3"/>
    </row>
    <row r="33" spans="2:16" ht="15.75">
      <c r="B33" s="9"/>
      <c r="C33" s="9"/>
      <c r="D33" s="9"/>
      <c r="E33" s="9"/>
      <c r="F33" s="9"/>
      <c r="G33" s="9" t="s">
        <v>129</v>
      </c>
      <c r="H33" s="18"/>
      <c r="I33" s="18"/>
      <c r="J33" s="18"/>
      <c r="K33" s="18"/>
      <c r="L33" s="18"/>
      <c r="M33" s="18"/>
      <c r="N33" s="18"/>
      <c r="O33" s="3"/>
      <c r="P33" s="3"/>
    </row>
    <row r="34" spans="2:16" ht="15.75">
      <c r="B34" s="9"/>
      <c r="C34" s="9"/>
      <c r="D34" s="9"/>
      <c r="E34" s="9"/>
      <c r="F34" s="9"/>
      <c r="G34" s="9" t="s">
        <v>130</v>
      </c>
      <c r="H34" s="18"/>
      <c r="I34" s="18"/>
      <c r="J34" s="18"/>
      <c r="K34" s="18"/>
      <c r="L34" s="18"/>
      <c r="M34" s="18"/>
      <c r="N34" s="18"/>
      <c r="O34" s="3"/>
      <c r="P34" s="3"/>
    </row>
    <row r="35" spans="2:16" ht="15.75">
      <c r="B35" s="9"/>
      <c r="C35" s="9">
        <v>3</v>
      </c>
      <c r="D35" s="9"/>
      <c r="E35" s="9" t="s">
        <v>131</v>
      </c>
      <c r="F35" s="9"/>
      <c r="G35" s="9" t="s">
        <v>132</v>
      </c>
      <c r="H35" s="18"/>
      <c r="I35" s="18"/>
      <c r="J35" s="18"/>
      <c r="K35" s="18"/>
      <c r="L35" s="18"/>
      <c r="M35" s="18"/>
      <c r="N35" s="18"/>
      <c r="O35" s="3"/>
      <c r="P35" s="3"/>
    </row>
    <row r="36" spans="2:16" ht="15.75">
      <c r="B36" s="9"/>
      <c r="C36" s="9"/>
      <c r="D36" s="9"/>
      <c r="E36" s="9"/>
      <c r="F36" s="9"/>
      <c r="G36" s="9" t="s">
        <v>133</v>
      </c>
      <c r="H36" s="18"/>
      <c r="I36" s="18"/>
      <c r="J36" s="18"/>
      <c r="K36" s="18"/>
      <c r="L36" s="18"/>
      <c r="M36" s="18"/>
      <c r="N36" s="18"/>
      <c r="O36" s="3"/>
      <c r="P36" s="3"/>
    </row>
    <row r="37" spans="2:16" ht="15.75">
      <c r="B37" s="9"/>
      <c r="C37" s="9"/>
      <c r="D37" s="9"/>
      <c r="E37" s="9"/>
      <c r="F37" s="9"/>
      <c r="G37" s="9" t="s">
        <v>134</v>
      </c>
      <c r="H37" s="18"/>
      <c r="I37" s="18"/>
      <c r="J37" s="18"/>
      <c r="K37" s="18"/>
      <c r="L37" s="18"/>
      <c r="M37" s="18"/>
      <c r="N37" s="18"/>
      <c r="O37" s="3"/>
      <c r="P37" s="3"/>
    </row>
    <row r="38" spans="2:16" ht="15.75">
      <c r="B38" s="9"/>
      <c r="C38" s="9"/>
      <c r="D38" s="9"/>
      <c r="E38" s="9"/>
      <c r="F38" s="9"/>
      <c r="G38" s="9" t="s">
        <v>135</v>
      </c>
      <c r="H38" s="18"/>
      <c r="I38" s="18"/>
      <c r="J38" s="18"/>
      <c r="K38" s="18"/>
      <c r="L38" s="18"/>
      <c r="M38" s="18"/>
      <c r="N38" s="18"/>
      <c r="O38" s="3"/>
      <c r="P38" s="3"/>
    </row>
    <row r="39" spans="2:16" ht="15.75">
      <c r="B39" s="9"/>
      <c r="C39" s="9"/>
      <c r="D39" s="9"/>
      <c r="E39" s="9"/>
      <c r="F39" s="9"/>
      <c r="G39" s="9" t="s">
        <v>136</v>
      </c>
      <c r="H39" s="18"/>
      <c r="I39" s="18"/>
      <c r="J39" s="18"/>
      <c r="K39" s="18"/>
      <c r="L39" s="18"/>
      <c r="M39" s="18"/>
      <c r="N39" s="18"/>
      <c r="O39" s="3"/>
      <c r="P39" s="3"/>
    </row>
    <row r="40" spans="2:16" ht="15.75">
      <c r="B40" s="9"/>
      <c r="C40" s="9"/>
      <c r="D40" s="9"/>
      <c r="E40" s="9"/>
      <c r="F40" s="9"/>
      <c r="G40" s="9" t="s">
        <v>137</v>
      </c>
      <c r="H40" s="18"/>
      <c r="I40" s="18"/>
      <c r="J40" s="18"/>
      <c r="K40" s="18"/>
      <c r="L40" s="18"/>
      <c r="M40" s="18"/>
      <c r="N40" s="18"/>
      <c r="O40" s="3"/>
      <c r="P40" s="3"/>
    </row>
    <row r="41" spans="2:16" ht="15.75">
      <c r="B41" s="9"/>
      <c r="C41" s="9"/>
      <c r="D41" s="9"/>
      <c r="E41" s="9"/>
      <c r="F41" s="9"/>
      <c r="G41" s="9" t="s">
        <v>138</v>
      </c>
      <c r="H41" s="18"/>
      <c r="I41" s="18"/>
      <c r="J41" s="18"/>
      <c r="K41" s="18"/>
      <c r="L41" s="18"/>
      <c r="M41" s="18"/>
      <c r="N41" s="18"/>
      <c r="O41" s="3"/>
      <c r="P41" s="3"/>
    </row>
    <row r="42" spans="2:16" ht="15.75">
      <c r="B42" s="9"/>
      <c r="C42" s="9">
        <v>4</v>
      </c>
      <c r="D42" s="9"/>
      <c r="E42" s="9" t="s">
        <v>139</v>
      </c>
      <c r="F42" s="9"/>
      <c r="G42" s="9" t="s">
        <v>140</v>
      </c>
      <c r="H42" s="18"/>
      <c r="I42" s="18"/>
      <c r="J42" s="18"/>
      <c r="K42" s="18"/>
      <c r="L42" s="18"/>
      <c r="M42" s="18"/>
      <c r="N42" s="18"/>
      <c r="O42" s="3"/>
      <c r="P42" s="3"/>
    </row>
    <row r="43" spans="2:16" ht="15.75">
      <c r="B43" s="9"/>
      <c r="C43" s="9">
        <v>5</v>
      </c>
      <c r="D43" s="9"/>
      <c r="E43" s="9" t="s">
        <v>141</v>
      </c>
      <c r="F43" s="9"/>
      <c r="G43" s="9" t="s">
        <v>142</v>
      </c>
      <c r="H43" s="18"/>
      <c r="I43" s="18"/>
      <c r="J43" s="18"/>
      <c r="K43" s="18"/>
      <c r="L43" s="18"/>
      <c r="M43" s="18"/>
      <c r="N43" s="18"/>
      <c r="O43" s="3"/>
      <c r="P43" s="3"/>
    </row>
    <row r="44" spans="2:16" ht="15.75">
      <c r="B44" s="9"/>
      <c r="C44" s="9">
        <v>6</v>
      </c>
      <c r="D44" s="9"/>
      <c r="E44" s="9" t="s">
        <v>143</v>
      </c>
      <c r="F44" s="9"/>
      <c r="G44" s="9" t="s">
        <v>144</v>
      </c>
      <c r="H44" s="18"/>
      <c r="I44" s="18"/>
      <c r="J44" s="18"/>
      <c r="K44" s="18"/>
      <c r="L44" s="18"/>
      <c r="M44" s="18"/>
      <c r="N44" s="18"/>
      <c r="O44" s="3"/>
      <c r="P44" s="3"/>
    </row>
    <row r="45" spans="2:16" ht="15">
      <c r="B45" s="1"/>
      <c r="C45" s="2"/>
      <c r="D45" s="1"/>
      <c r="E45" s="1"/>
      <c r="F45" s="1"/>
      <c r="G45" s="1"/>
      <c r="H45" s="3"/>
      <c r="I45" s="3"/>
      <c r="J45" s="3"/>
      <c r="K45" s="3"/>
      <c r="L45" s="3"/>
      <c r="M45" s="3"/>
      <c r="N45" s="3"/>
      <c r="O45" s="3"/>
      <c r="P45" s="3"/>
    </row>
  </sheetData>
  <sheetProtection/>
  <mergeCells count="16">
    <mergeCell ref="G21:H21"/>
    <mergeCell ref="C22:D22"/>
    <mergeCell ref="E22:F22"/>
    <mergeCell ref="G22:H22"/>
    <mergeCell ref="B21:F21"/>
    <mergeCell ref="B3:N3"/>
    <mergeCell ref="B2:N2"/>
    <mergeCell ref="B29:N29"/>
    <mergeCell ref="B4:L4"/>
    <mergeCell ref="B22:B23"/>
    <mergeCell ref="M4:N4"/>
    <mergeCell ref="C5:D5"/>
    <mergeCell ref="E5:F5"/>
    <mergeCell ref="G5:H5"/>
    <mergeCell ref="I5:J5"/>
    <mergeCell ref="K5:L5"/>
  </mergeCells>
  <printOptions horizontalCentered="1"/>
  <pageMargins left="0.6299212598425197" right="0.6299212598425197" top="0.7480314960629921" bottom="0.7480314960629921" header="0" footer="0"/>
  <pageSetup fitToHeight="1" fitToWidth="1" horizontalDpi="600" verticalDpi="600" orientation="landscape" scale="53"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M9" sqref="M9"/>
    </sheetView>
  </sheetViews>
  <sheetFormatPr defaultColWidth="9.140625" defaultRowHeight="15"/>
  <cols>
    <col min="1" max="1" width="13.8515625" style="0" customWidth="1"/>
    <col min="2" max="2" width="12.421875" style="0" customWidth="1"/>
    <col min="3" max="3" width="13.57421875" style="0" customWidth="1"/>
    <col min="4" max="4" width="0" style="0" hidden="1" customWidth="1"/>
    <col min="5" max="5" width="15.8515625" style="0" customWidth="1"/>
    <col min="6" max="6" width="0" style="0" hidden="1" customWidth="1"/>
    <col min="7" max="7" width="10.00390625" style="0" customWidth="1"/>
    <col min="8" max="8" width="0" style="0" hidden="1" customWidth="1"/>
    <col min="9" max="9" width="10.140625" style="0" customWidth="1"/>
    <col min="10" max="10" width="0" style="0" hidden="1" customWidth="1"/>
    <col min="11" max="11" width="10.421875" style="0" customWidth="1"/>
    <col min="12" max="12" width="0" style="0" hidden="1" customWidth="1"/>
    <col min="13" max="13" width="16.28125" style="0" customWidth="1"/>
  </cols>
  <sheetData>
    <row r="1" spans="1:13" ht="15.75">
      <c r="A1" s="118" t="s">
        <v>260</v>
      </c>
      <c r="B1" s="118"/>
      <c r="C1" s="118"/>
      <c r="D1" s="118"/>
      <c r="E1" s="118"/>
      <c r="F1" s="118"/>
      <c r="G1" s="118"/>
      <c r="H1" s="118"/>
      <c r="I1" s="118"/>
      <c r="J1" s="118"/>
      <c r="K1" s="118"/>
      <c r="L1" s="118"/>
      <c r="M1" s="118"/>
    </row>
    <row r="2" spans="1:13" ht="15.75">
      <c r="A2" s="128" t="s">
        <v>267</v>
      </c>
      <c r="B2" s="128"/>
      <c r="C2" s="128"/>
      <c r="D2" s="128"/>
      <c r="E2" s="128"/>
      <c r="F2" s="128"/>
      <c r="G2" s="128"/>
      <c r="H2" s="128"/>
      <c r="I2" s="128"/>
      <c r="J2" s="128"/>
      <c r="K2" s="128"/>
      <c r="L2" s="128"/>
      <c r="M2" s="128"/>
    </row>
    <row r="3" spans="1:13" ht="15" customHeight="1">
      <c r="A3" s="113" t="s">
        <v>197</v>
      </c>
      <c r="B3" s="114"/>
      <c r="C3" s="114"/>
      <c r="D3" s="114"/>
      <c r="E3" s="114"/>
      <c r="F3" s="114"/>
      <c r="G3" s="114"/>
      <c r="H3" s="114"/>
      <c r="I3" s="115"/>
      <c r="J3" s="110"/>
      <c r="K3" s="129" t="s">
        <v>100</v>
      </c>
      <c r="L3" s="130"/>
      <c r="M3" s="131"/>
    </row>
    <row r="4" spans="1:13" ht="15.75">
      <c r="A4" s="107"/>
      <c r="B4" s="124" t="s">
        <v>101</v>
      </c>
      <c r="C4" s="124"/>
      <c r="D4" s="124" t="s">
        <v>102</v>
      </c>
      <c r="E4" s="124"/>
      <c r="F4" s="124" t="s">
        <v>103</v>
      </c>
      <c r="G4" s="124"/>
      <c r="H4" s="124" t="s">
        <v>104</v>
      </c>
      <c r="I4" s="124"/>
      <c r="J4" s="124" t="s">
        <v>105</v>
      </c>
      <c r="K4" s="124"/>
      <c r="L4" s="107" t="s">
        <v>106</v>
      </c>
      <c r="M4" s="107"/>
    </row>
    <row r="5" spans="1:13" ht="60">
      <c r="A5" s="108" t="s">
        <v>107</v>
      </c>
      <c r="B5" s="108" t="s">
        <v>5</v>
      </c>
      <c r="C5" s="19" t="s">
        <v>196</v>
      </c>
      <c r="D5" s="108" t="s">
        <v>5</v>
      </c>
      <c r="E5" s="19" t="s">
        <v>196</v>
      </c>
      <c r="F5" s="108" t="s">
        <v>5</v>
      </c>
      <c r="G5" s="19" t="s">
        <v>196</v>
      </c>
      <c r="H5" s="108" t="s">
        <v>5</v>
      </c>
      <c r="I5" s="19" t="s">
        <v>196</v>
      </c>
      <c r="J5" s="108" t="s">
        <v>5</v>
      </c>
      <c r="K5" s="19" t="s">
        <v>196</v>
      </c>
      <c r="L5" s="108" t="s">
        <v>5</v>
      </c>
      <c r="M5" s="20" t="s">
        <v>196</v>
      </c>
    </row>
    <row r="6" spans="1:13" ht="15.75">
      <c r="A6" s="107" t="s">
        <v>108</v>
      </c>
      <c r="B6" s="21">
        <v>0.18231</v>
      </c>
      <c r="C6" s="21">
        <v>0.18231</v>
      </c>
      <c r="D6" s="21">
        <v>0.24889</v>
      </c>
      <c r="E6" s="21">
        <v>0.24889</v>
      </c>
      <c r="F6" s="21">
        <v>0.39579</v>
      </c>
      <c r="G6" s="21">
        <v>0.39579</v>
      </c>
      <c r="H6" s="21">
        <v>0.61453</v>
      </c>
      <c r="I6" s="21">
        <v>0.61453</v>
      </c>
      <c r="J6" s="21">
        <v>0.76452</v>
      </c>
      <c r="K6" s="21">
        <v>0.76452</v>
      </c>
      <c r="L6" s="21">
        <v>0.97351</v>
      </c>
      <c r="M6" s="21">
        <v>0.97351</v>
      </c>
    </row>
    <row r="7" spans="1:13" ht="15.75">
      <c r="A7" s="107" t="s">
        <v>109</v>
      </c>
      <c r="B7" s="21">
        <v>0.18882</v>
      </c>
      <c r="C7" s="21">
        <v>0.18882</v>
      </c>
      <c r="D7" s="21">
        <v>0.26504</v>
      </c>
      <c r="E7" s="21">
        <v>0.26504</v>
      </c>
      <c r="F7" s="21">
        <v>0.42747</v>
      </c>
      <c r="G7" s="21">
        <v>0.42747</v>
      </c>
      <c r="H7" s="21">
        <v>0.66294</v>
      </c>
      <c r="I7" s="21">
        <v>0.66294</v>
      </c>
      <c r="J7" s="21">
        <v>0.83036</v>
      </c>
      <c r="K7" s="21">
        <v>0.83036</v>
      </c>
      <c r="L7" s="21">
        <v>1.05577</v>
      </c>
      <c r="M7" s="21">
        <v>1.05577</v>
      </c>
    </row>
    <row r="8" spans="1:13" ht="15.75">
      <c r="A8" s="107" t="s">
        <v>110</v>
      </c>
      <c r="B8" s="21">
        <v>0.1935</v>
      </c>
      <c r="C8" s="21">
        <v>0.1935</v>
      </c>
      <c r="D8" s="21">
        <v>0.2764</v>
      </c>
      <c r="E8" s="21">
        <v>0.2764</v>
      </c>
      <c r="F8" s="21">
        <v>0.45017</v>
      </c>
      <c r="G8" s="21">
        <v>0.45017</v>
      </c>
      <c r="H8" s="21">
        <v>0.69702</v>
      </c>
      <c r="I8" s="21">
        <v>0.69702</v>
      </c>
      <c r="J8" s="21">
        <v>0.87674</v>
      </c>
      <c r="K8" s="21">
        <v>0.87674</v>
      </c>
      <c r="L8" s="21">
        <v>1.1138</v>
      </c>
      <c r="M8" s="21">
        <v>1.1138</v>
      </c>
    </row>
    <row r="9" spans="1:13" ht="15.75">
      <c r="A9" s="107" t="s">
        <v>111</v>
      </c>
      <c r="B9" s="21">
        <v>0.19954</v>
      </c>
      <c r="C9" s="21">
        <v>0.19954</v>
      </c>
      <c r="D9" s="21">
        <v>0.29132</v>
      </c>
      <c r="E9" s="21">
        <v>0.29132</v>
      </c>
      <c r="F9" s="21">
        <v>0.47897</v>
      </c>
      <c r="G9" s="21">
        <v>0.47897</v>
      </c>
      <c r="H9" s="21">
        <v>0.74175</v>
      </c>
      <c r="I9" s="21">
        <v>0.74175</v>
      </c>
      <c r="J9" s="21">
        <v>0.93756</v>
      </c>
      <c r="K9" s="21">
        <v>0.93756</v>
      </c>
      <c r="L9" s="21">
        <v>1.18978</v>
      </c>
      <c r="M9" s="21">
        <v>1.18978</v>
      </c>
    </row>
    <row r="10" spans="1:13" ht="15.75">
      <c r="A10" s="107" t="s">
        <v>112</v>
      </c>
      <c r="B10" s="21">
        <v>0.2196</v>
      </c>
      <c r="C10" s="21">
        <v>0.2196</v>
      </c>
      <c r="D10" s="21">
        <v>0.35114</v>
      </c>
      <c r="E10" s="21">
        <v>0.35114</v>
      </c>
      <c r="F10" s="21">
        <v>0.58702</v>
      </c>
      <c r="G10" s="21">
        <v>0.58702</v>
      </c>
      <c r="H10" s="21">
        <v>0.94843</v>
      </c>
      <c r="I10" s="21">
        <v>0.94843</v>
      </c>
      <c r="J10" s="21">
        <v>1.15018</v>
      </c>
      <c r="K10" s="21">
        <v>1.15018</v>
      </c>
      <c r="L10" s="21">
        <v>1.44323</v>
      </c>
      <c r="M10" s="21">
        <v>1.44323</v>
      </c>
    </row>
    <row r="11" spans="1:13" ht="15.75">
      <c r="A11" s="107" t="s">
        <v>113</v>
      </c>
      <c r="B11" s="21">
        <v>0.23775</v>
      </c>
      <c r="C11" s="21">
        <v>0.23775</v>
      </c>
      <c r="D11" s="21">
        <v>0.39864</v>
      </c>
      <c r="E11" s="21">
        <v>0.39864</v>
      </c>
      <c r="F11" s="21">
        <v>0.68027</v>
      </c>
      <c r="G11" s="21">
        <v>0.68027</v>
      </c>
      <c r="H11" s="21">
        <v>0.98307</v>
      </c>
      <c r="I11" s="21">
        <v>0.98307</v>
      </c>
      <c r="J11" s="21">
        <v>1.2493</v>
      </c>
      <c r="K11" s="21">
        <v>1.2493</v>
      </c>
      <c r="L11" s="21">
        <v>1.67859</v>
      </c>
      <c r="M11" s="21">
        <v>1.67859</v>
      </c>
    </row>
    <row r="12" spans="1:13" ht="15.75">
      <c r="A12" s="107" t="s">
        <v>114</v>
      </c>
      <c r="B12" s="21">
        <v>0.24626</v>
      </c>
      <c r="C12" s="21">
        <v>0.24626</v>
      </c>
      <c r="D12" s="21">
        <v>0.42046</v>
      </c>
      <c r="E12" s="21">
        <v>0.42046</v>
      </c>
      <c r="F12" s="21">
        <v>0.73697</v>
      </c>
      <c r="G12" s="21">
        <v>0.73697</v>
      </c>
      <c r="H12" s="21">
        <v>1.1496</v>
      </c>
      <c r="I12" s="21">
        <v>1.1496</v>
      </c>
      <c r="J12" s="21">
        <v>1.50517</v>
      </c>
      <c r="K12" s="21">
        <v>1.50517</v>
      </c>
      <c r="L12" s="21">
        <v>1.79145</v>
      </c>
      <c r="M12" s="21">
        <v>1.79145</v>
      </c>
    </row>
    <row r="13" spans="1:13" ht="15.75">
      <c r="A13" s="107" t="s">
        <v>115</v>
      </c>
      <c r="B13" s="21">
        <v>0.26513</v>
      </c>
      <c r="C13" s="21">
        <v>0.26513</v>
      </c>
      <c r="D13" s="21">
        <v>0.48339</v>
      </c>
      <c r="E13" s="21">
        <v>0.48339</v>
      </c>
      <c r="F13" s="21">
        <v>0.83673</v>
      </c>
      <c r="G13" s="21">
        <v>0.83673</v>
      </c>
      <c r="H13" s="21">
        <v>1.28875</v>
      </c>
      <c r="I13" s="21">
        <v>1.28875</v>
      </c>
      <c r="J13" s="21">
        <v>1.62076</v>
      </c>
      <c r="K13" s="21">
        <v>1.62076</v>
      </c>
      <c r="L13" s="21">
        <v>2.02926</v>
      </c>
      <c r="M13" s="21">
        <v>2.02926</v>
      </c>
    </row>
    <row r="14" spans="1:13" ht="30.75">
      <c r="A14" s="107" t="s">
        <v>185</v>
      </c>
      <c r="B14" s="21">
        <v>0.35829</v>
      </c>
      <c r="C14" s="21">
        <v>0.35829</v>
      </c>
      <c r="D14" s="21">
        <v>0.69075</v>
      </c>
      <c r="E14" s="21">
        <v>0.69075</v>
      </c>
      <c r="F14" s="21">
        <v>1.25747</v>
      </c>
      <c r="G14" s="21">
        <v>1.25747</v>
      </c>
      <c r="H14" s="21">
        <v>1.92063</v>
      </c>
      <c r="I14" s="21">
        <v>1.92063</v>
      </c>
      <c r="J14" s="21">
        <v>2.69555</v>
      </c>
      <c r="K14" s="21">
        <v>2.69555</v>
      </c>
      <c r="L14" s="21">
        <v>3.29242</v>
      </c>
      <c r="M14" s="21">
        <v>3.29242</v>
      </c>
    </row>
    <row r="15" spans="1:13" ht="15.75">
      <c r="A15" s="107" t="s">
        <v>116</v>
      </c>
      <c r="B15" s="21">
        <v>0.41812</v>
      </c>
      <c r="C15" s="21">
        <v>0.41812</v>
      </c>
      <c r="D15" s="21">
        <v>0.84109</v>
      </c>
      <c r="E15" s="21">
        <v>0.84109</v>
      </c>
      <c r="F15" s="21">
        <v>1.63251</v>
      </c>
      <c r="G15" s="21">
        <v>1.63251</v>
      </c>
      <c r="H15" s="21">
        <v>2.37167</v>
      </c>
      <c r="I15" s="21">
        <v>2.37167</v>
      </c>
      <c r="J15" s="21">
        <v>3.2948</v>
      </c>
      <c r="K15" s="21">
        <v>3.2948</v>
      </c>
      <c r="L15" s="21">
        <v>4.04417</v>
      </c>
      <c r="M15" s="21">
        <v>4.04417</v>
      </c>
    </row>
    <row r="16" spans="1:13" ht="15.75">
      <c r="A16" s="107" t="s">
        <v>117</v>
      </c>
      <c r="B16" s="21">
        <v>0.47574</v>
      </c>
      <c r="C16" s="21">
        <v>0.47574</v>
      </c>
      <c r="D16" s="21">
        <v>0.98443</v>
      </c>
      <c r="E16" s="21">
        <v>0.98443</v>
      </c>
      <c r="F16" s="21">
        <v>1.87608</v>
      </c>
      <c r="G16" s="21">
        <v>1.87608</v>
      </c>
      <c r="H16" s="21">
        <v>2.80178</v>
      </c>
      <c r="I16" s="21">
        <v>2.80178</v>
      </c>
      <c r="J16" s="21">
        <v>3.86957</v>
      </c>
      <c r="K16" s="21">
        <v>3.86957</v>
      </c>
      <c r="L16" s="21">
        <v>4.76102</v>
      </c>
      <c r="M16" s="21">
        <v>4.76102</v>
      </c>
    </row>
    <row r="17" spans="1:13" ht="30.75">
      <c r="A17" s="107" t="s">
        <v>186</v>
      </c>
      <c r="B17" s="21">
        <v>0.35431</v>
      </c>
      <c r="C17" s="21">
        <v>0.35431</v>
      </c>
      <c r="D17" s="21">
        <v>0.72617</v>
      </c>
      <c r="E17" s="21">
        <v>0.72617</v>
      </c>
      <c r="F17" s="21">
        <v>1.33448</v>
      </c>
      <c r="G17" s="21">
        <v>1.33448</v>
      </c>
      <c r="H17" s="21">
        <v>2.03947</v>
      </c>
      <c r="I17" s="21">
        <v>2.03947</v>
      </c>
      <c r="J17" s="21">
        <v>2.83217</v>
      </c>
      <c r="K17" s="21">
        <v>2.83217</v>
      </c>
      <c r="L17" s="21">
        <v>3.47666</v>
      </c>
      <c r="M17" s="21">
        <v>3.47666</v>
      </c>
    </row>
    <row r="18" spans="1:13" ht="30.75">
      <c r="A18" s="107" t="s">
        <v>187</v>
      </c>
      <c r="B18" s="21">
        <v>0.43522</v>
      </c>
      <c r="C18" s="21">
        <v>0.43522</v>
      </c>
      <c r="D18" s="21">
        <v>0.92689</v>
      </c>
      <c r="E18" s="21">
        <v>0.92689</v>
      </c>
      <c r="F18" s="21">
        <v>1.75434</v>
      </c>
      <c r="G18" s="21">
        <v>1.75434</v>
      </c>
      <c r="H18" s="21">
        <v>2.64083</v>
      </c>
      <c r="I18" s="22">
        <v>2.64083</v>
      </c>
      <c r="J18" s="22">
        <v>3.59702</v>
      </c>
      <c r="K18" s="22">
        <v>3.59702</v>
      </c>
      <c r="L18" s="22">
        <v>4.47938</v>
      </c>
      <c r="M18" s="22">
        <v>4.47938</v>
      </c>
    </row>
    <row r="19" spans="1:13" ht="30.75">
      <c r="A19" s="107" t="s">
        <v>188</v>
      </c>
      <c r="B19" s="21">
        <v>0.57946</v>
      </c>
      <c r="C19" s="45">
        <v>0.57946</v>
      </c>
      <c r="D19" s="45">
        <v>1.29073</v>
      </c>
      <c r="E19" s="45">
        <v>1.29073</v>
      </c>
      <c r="F19" s="45">
        <v>2.4541</v>
      </c>
      <c r="G19" s="45">
        <v>2.4541</v>
      </c>
      <c r="H19" s="21">
        <v>3.71472</v>
      </c>
      <c r="I19" s="21">
        <v>3.71472</v>
      </c>
      <c r="J19" s="21">
        <v>5.01156</v>
      </c>
      <c r="K19" s="21">
        <v>5.01156</v>
      </c>
      <c r="L19" s="21">
        <v>6.26958</v>
      </c>
      <c r="M19" s="21">
        <v>6.26958</v>
      </c>
    </row>
    <row r="20" spans="1:7" ht="15.75">
      <c r="A20" s="113" t="s">
        <v>118</v>
      </c>
      <c r="B20" s="114"/>
      <c r="C20" s="114"/>
      <c r="D20" s="114"/>
      <c r="E20" s="115"/>
      <c r="F20" s="125" t="s">
        <v>100</v>
      </c>
      <c r="G20" s="125"/>
    </row>
    <row r="21" spans="1:7" ht="15.75">
      <c r="A21" s="121" t="s">
        <v>122</v>
      </c>
      <c r="B21" s="126" t="s">
        <v>119</v>
      </c>
      <c r="C21" s="127"/>
      <c r="D21" s="126" t="s">
        <v>120</v>
      </c>
      <c r="E21" s="127"/>
      <c r="F21" s="126" t="s">
        <v>121</v>
      </c>
      <c r="G21" s="127"/>
    </row>
    <row r="22" spans="1:7" ht="60">
      <c r="A22" s="122"/>
      <c r="B22" s="108" t="s">
        <v>5</v>
      </c>
      <c r="C22" s="19" t="s">
        <v>196</v>
      </c>
      <c r="D22" s="108" t="s">
        <v>5</v>
      </c>
      <c r="E22" s="19" t="s">
        <v>196</v>
      </c>
      <c r="F22" s="108" t="s">
        <v>5</v>
      </c>
      <c r="G22" s="20" t="s">
        <v>196</v>
      </c>
    </row>
    <row r="23" spans="1:7" ht="30.75">
      <c r="A23" s="107" t="s">
        <v>189</v>
      </c>
      <c r="B23" s="107">
        <v>0.224733</v>
      </c>
      <c r="C23" s="21">
        <v>0.224733</v>
      </c>
      <c r="D23" s="21">
        <v>0.2518615</v>
      </c>
      <c r="E23" s="21">
        <v>0.2518615</v>
      </c>
      <c r="F23" s="21"/>
      <c r="G23" s="21"/>
    </row>
    <row r="24" spans="1:7" ht="30.75">
      <c r="A24" s="107" t="s">
        <v>190</v>
      </c>
      <c r="B24" s="107">
        <v>3.2444949999999997</v>
      </c>
      <c r="C24" s="21">
        <v>3.2444949999999997</v>
      </c>
      <c r="D24" s="21">
        <v>0.360778</v>
      </c>
      <c r="E24" s="21">
        <v>0.360778</v>
      </c>
      <c r="F24" s="21"/>
      <c r="G24" s="21"/>
    </row>
    <row r="25" spans="1:7" ht="30.75">
      <c r="A25" s="107" t="s">
        <v>191</v>
      </c>
      <c r="B25" s="107"/>
      <c r="C25" s="21"/>
      <c r="D25" s="21"/>
      <c r="E25" s="21"/>
      <c r="F25" s="21">
        <v>0.48696749999999994</v>
      </c>
      <c r="G25" s="21">
        <v>0.48696749999999994</v>
      </c>
    </row>
    <row r="26" spans="1:7" ht="30.75">
      <c r="A26" s="107" t="s">
        <v>192</v>
      </c>
      <c r="B26" s="107"/>
      <c r="C26" s="21"/>
      <c r="D26" s="21"/>
      <c r="E26" s="21"/>
      <c r="F26" s="21">
        <v>0.6141459999999999</v>
      </c>
      <c r="G26" s="21">
        <v>0.6141459999999999</v>
      </c>
    </row>
    <row r="27" spans="1:7" ht="30.75">
      <c r="A27" s="107" t="s">
        <v>193</v>
      </c>
      <c r="B27" s="107"/>
      <c r="C27" s="21"/>
      <c r="D27" s="21"/>
      <c r="E27" s="21"/>
      <c r="F27" s="21">
        <v>0.6952784999999999</v>
      </c>
      <c r="G27" s="21">
        <v>0.6952784999999999</v>
      </c>
    </row>
  </sheetData>
  <sheetProtection/>
  <mergeCells count="15">
    <mergeCell ref="A20:E20"/>
    <mergeCell ref="F20:G20"/>
    <mergeCell ref="A21:A22"/>
    <mergeCell ref="B21:C21"/>
    <mergeCell ref="D21:E21"/>
    <mergeCell ref="F21:G21"/>
    <mergeCell ref="A1:M1"/>
    <mergeCell ref="A2:M2"/>
    <mergeCell ref="B4:C4"/>
    <mergeCell ref="D4:E4"/>
    <mergeCell ref="F4:G4"/>
    <mergeCell ref="H4:I4"/>
    <mergeCell ref="J4:K4"/>
    <mergeCell ref="K3:M3"/>
    <mergeCell ref="A3:I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F56"/>
  <sheetViews>
    <sheetView tabSelected="1" zoomScalePageLayoutView="0" workbookViewId="0" topLeftCell="A4">
      <selection activeCell="H49" sqref="H49"/>
    </sheetView>
  </sheetViews>
  <sheetFormatPr defaultColWidth="9.140625" defaultRowHeight="15"/>
  <cols>
    <col min="1" max="1" width="21.8515625" style="81" customWidth="1"/>
    <col min="2" max="2" width="25.00390625" style="79" customWidth="1"/>
    <col min="3" max="3" width="12.7109375" style="79" customWidth="1"/>
    <col min="4" max="4" width="17.8515625" style="79" customWidth="1"/>
    <col min="5" max="5" width="14.00390625" style="79" customWidth="1"/>
    <col min="6" max="6" width="17.00390625" style="79" customWidth="1"/>
    <col min="7" max="16384" width="9.140625" style="79" customWidth="1"/>
  </cols>
  <sheetData>
    <row r="1" spans="1:6" ht="15.75">
      <c r="A1" s="84"/>
      <c r="B1" s="83" t="s">
        <v>258</v>
      </c>
      <c r="C1" s="83" t="s">
        <v>199</v>
      </c>
      <c r="D1" s="82"/>
      <c r="E1" s="82"/>
      <c r="F1" s="82"/>
    </row>
    <row r="2" spans="1:6" s="81" customFormat="1" ht="15.75">
      <c r="A2" s="84"/>
      <c r="B2" s="84"/>
      <c r="C2" s="84" t="s">
        <v>200</v>
      </c>
      <c r="D2" s="84" t="s">
        <v>201</v>
      </c>
      <c r="E2" s="84" t="s">
        <v>259</v>
      </c>
      <c r="F2" s="84"/>
    </row>
    <row r="3" spans="1:6" ht="15.75">
      <c r="A3" s="84"/>
      <c r="B3" s="82"/>
      <c r="C3" s="82"/>
      <c r="D3" s="82"/>
      <c r="E3" s="82"/>
      <c r="F3" s="82"/>
    </row>
    <row r="4" spans="1:6" s="92" customFormat="1" ht="34.5" customHeight="1">
      <c r="A4" s="88"/>
      <c r="B4" s="88" t="s">
        <v>202</v>
      </c>
      <c r="C4" s="88" t="s">
        <v>200</v>
      </c>
      <c r="D4" s="88" t="s">
        <v>203</v>
      </c>
      <c r="E4" s="104" t="s">
        <v>345</v>
      </c>
      <c r="F4" s="88" t="s">
        <v>204</v>
      </c>
    </row>
    <row r="5" spans="1:6" ht="15.75">
      <c r="A5" s="84"/>
      <c r="B5" s="82" t="s">
        <v>205</v>
      </c>
      <c r="C5" s="84"/>
      <c r="D5" s="84"/>
      <c r="E5" s="84"/>
      <c r="F5" s="84" t="s">
        <v>206</v>
      </c>
    </row>
    <row r="6" spans="1:6" ht="15.75">
      <c r="A6" s="84" t="s">
        <v>207</v>
      </c>
      <c r="B6" s="82" t="s">
        <v>208</v>
      </c>
      <c r="C6" s="84">
        <v>25</v>
      </c>
      <c r="D6" s="84">
        <v>35</v>
      </c>
      <c r="E6" s="105">
        <f>(D6*C6)/100000</f>
        <v>0.00875</v>
      </c>
      <c r="F6" s="86" t="s">
        <v>263</v>
      </c>
    </row>
    <row r="7" spans="1:6" ht="15.75">
      <c r="A7" s="84"/>
      <c r="B7" s="82" t="s">
        <v>209</v>
      </c>
      <c r="C7" s="84">
        <v>30</v>
      </c>
      <c r="D7" s="84">
        <v>45</v>
      </c>
      <c r="E7" s="105">
        <f>(D7*C7)/100000</f>
        <v>0.0135</v>
      </c>
      <c r="F7" s="87" t="s">
        <v>264</v>
      </c>
    </row>
    <row r="8" spans="1:6" ht="15.75">
      <c r="A8" s="84"/>
      <c r="B8" s="83"/>
      <c r="C8" s="88"/>
      <c r="D8" s="88"/>
      <c r="E8" s="106">
        <f>SUM(E6:E7)</f>
        <v>0.02225</v>
      </c>
      <c r="F8" s="84"/>
    </row>
    <row r="9" spans="1:6" ht="15.75">
      <c r="A9" s="84" t="s">
        <v>210</v>
      </c>
      <c r="B9" s="82" t="s">
        <v>208</v>
      </c>
      <c r="C9" s="84">
        <v>25</v>
      </c>
      <c r="D9" s="84">
        <v>35</v>
      </c>
      <c r="E9" s="105">
        <f>(D9*C9)/100000</f>
        <v>0.00875</v>
      </c>
      <c r="F9" s="84" t="s">
        <v>211</v>
      </c>
    </row>
    <row r="10" spans="1:6" ht="15.75">
      <c r="A10" s="84"/>
      <c r="B10" s="82" t="s">
        <v>212</v>
      </c>
      <c r="C10" s="84">
        <v>15</v>
      </c>
      <c r="D10" s="84">
        <v>45</v>
      </c>
      <c r="E10" s="105">
        <f aca="true" t="shared" si="0" ref="E10:E18">(D10*C10)/100000</f>
        <v>0.00675</v>
      </c>
      <c r="F10" s="84" t="s">
        <v>211</v>
      </c>
    </row>
    <row r="11" spans="1:6" ht="15.75">
      <c r="A11" s="84"/>
      <c r="B11" s="82" t="s">
        <v>213</v>
      </c>
      <c r="C11" s="84">
        <v>15</v>
      </c>
      <c r="D11" s="84">
        <v>40</v>
      </c>
      <c r="E11" s="105">
        <f t="shared" si="0"/>
        <v>0.006</v>
      </c>
      <c r="F11" s="84" t="s">
        <v>211</v>
      </c>
    </row>
    <row r="12" spans="1:6" ht="15.75">
      <c r="A12" s="84"/>
      <c r="B12" s="83"/>
      <c r="C12" s="88"/>
      <c r="D12" s="88"/>
      <c r="E12" s="106">
        <f>SUM(E9:E11)</f>
        <v>0.0215</v>
      </c>
      <c r="F12" s="84"/>
    </row>
    <row r="13" spans="1:6" ht="15.75">
      <c r="A13" s="84" t="s">
        <v>214</v>
      </c>
      <c r="B13" s="82" t="s">
        <v>208</v>
      </c>
      <c r="C13" s="84">
        <v>25</v>
      </c>
      <c r="D13" s="84">
        <v>35</v>
      </c>
      <c r="E13" s="105">
        <f t="shared" si="0"/>
        <v>0.00875</v>
      </c>
      <c r="F13" s="84" t="s">
        <v>211</v>
      </c>
    </row>
    <row r="14" spans="1:6" ht="15.75">
      <c r="A14" s="84"/>
      <c r="B14" s="82" t="s">
        <v>212</v>
      </c>
      <c r="C14" s="84">
        <v>15</v>
      </c>
      <c r="D14" s="84">
        <v>45</v>
      </c>
      <c r="E14" s="105">
        <f t="shared" si="0"/>
        <v>0.00675</v>
      </c>
      <c r="F14" s="84" t="s">
        <v>211</v>
      </c>
    </row>
    <row r="15" spans="1:6" ht="15.75">
      <c r="A15" s="84"/>
      <c r="B15" s="82" t="s">
        <v>215</v>
      </c>
      <c r="C15" s="84">
        <v>15</v>
      </c>
      <c r="D15" s="84">
        <v>45</v>
      </c>
      <c r="E15" s="105">
        <f t="shared" si="0"/>
        <v>0.00675</v>
      </c>
      <c r="F15" s="84" t="s">
        <v>211</v>
      </c>
    </row>
    <row r="16" spans="1:6" ht="15.75">
      <c r="A16" s="84"/>
      <c r="B16" s="83"/>
      <c r="C16" s="88"/>
      <c r="D16" s="88"/>
      <c r="E16" s="106">
        <f>SUM(E13:E15)</f>
        <v>0.02225</v>
      </c>
      <c r="F16" s="84"/>
    </row>
    <row r="17" spans="1:6" ht="15.75">
      <c r="A17" s="84" t="s">
        <v>216</v>
      </c>
      <c r="B17" s="82" t="s">
        <v>208</v>
      </c>
      <c r="C17" s="84">
        <v>25</v>
      </c>
      <c r="D17" s="84">
        <v>35</v>
      </c>
      <c r="E17" s="105">
        <f t="shared" si="0"/>
        <v>0.00875</v>
      </c>
      <c r="F17" s="84" t="s">
        <v>211</v>
      </c>
    </row>
    <row r="18" spans="1:6" ht="15.75">
      <c r="A18" s="84"/>
      <c r="B18" s="82" t="s">
        <v>217</v>
      </c>
      <c r="C18" s="84">
        <v>30</v>
      </c>
      <c r="D18" s="84">
        <v>50</v>
      </c>
      <c r="E18" s="105">
        <f t="shared" si="0"/>
        <v>0.015</v>
      </c>
      <c r="F18" s="84" t="s">
        <v>211</v>
      </c>
    </row>
    <row r="19" spans="1:6" ht="15.75">
      <c r="A19" s="84"/>
      <c r="B19" s="83"/>
      <c r="C19" s="88"/>
      <c r="D19" s="88"/>
      <c r="E19" s="106">
        <f>SUM(E17:E18)</f>
        <v>0.02375</v>
      </c>
      <c r="F19" s="84"/>
    </row>
    <row r="20" spans="1:6" ht="15.75">
      <c r="A20" s="84"/>
      <c r="B20" s="82"/>
      <c r="C20" s="84"/>
      <c r="D20" s="84"/>
      <c r="E20" s="105"/>
      <c r="F20" s="84"/>
    </row>
    <row r="21" spans="1:6" ht="15.75">
      <c r="A21" s="84"/>
      <c r="B21" s="82" t="s">
        <v>218</v>
      </c>
      <c r="C21" s="84">
        <v>200</v>
      </c>
      <c r="D21" s="84">
        <v>6</v>
      </c>
      <c r="E21" s="105">
        <f>(D21*C21)/100000</f>
        <v>0.012</v>
      </c>
      <c r="F21" s="84"/>
    </row>
    <row r="22" spans="1:6" ht="15.75">
      <c r="A22" s="84"/>
      <c r="B22" s="82"/>
      <c r="C22" s="84"/>
      <c r="D22" s="84"/>
      <c r="E22" s="84"/>
      <c r="F22" s="84"/>
    </row>
    <row r="23" spans="1:6" ht="15.75">
      <c r="A23" s="136" t="s">
        <v>266</v>
      </c>
      <c r="B23" s="137"/>
      <c r="C23" s="88" t="s">
        <v>219</v>
      </c>
      <c r="D23" s="88" t="s">
        <v>220</v>
      </c>
      <c r="E23" s="88" t="s">
        <v>221</v>
      </c>
      <c r="F23" s="88" t="s">
        <v>222</v>
      </c>
    </row>
    <row r="24" spans="1:6" ht="15.75">
      <c r="A24" s="88" t="s">
        <v>1</v>
      </c>
      <c r="B24" s="83" t="s">
        <v>223</v>
      </c>
      <c r="C24" s="88">
        <f>E21+E8</f>
        <v>0.03425</v>
      </c>
      <c r="D24" s="88">
        <f>E12+E21</f>
        <v>0.0335</v>
      </c>
      <c r="E24" s="88">
        <f>E16+E21</f>
        <v>0.03425</v>
      </c>
      <c r="F24" s="88">
        <f>E19+E21</f>
        <v>0.035750000000000004</v>
      </c>
    </row>
    <row r="25" spans="1:6" ht="15.75">
      <c r="A25" s="84" t="s">
        <v>224</v>
      </c>
      <c r="B25" s="82"/>
      <c r="C25" s="84" t="s">
        <v>225</v>
      </c>
      <c r="D25" s="84"/>
      <c r="E25" s="84"/>
      <c r="F25" s="84"/>
    </row>
    <row r="26" spans="1:6" ht="15.75">
      <c r="A26" s="84"/>
      <c r="B26" s="82" t="s">
        <v>226</v>
      </c>
      <c r="C26" s="84">
        <v>120</v>
      </c>
      <c r="D26" s="85">
        <v>10.5</v>
      </c>
      <c r="E26" s="105">
        <f aca="true" t="shared" si="1" ref="E26:E32">(D26*C26)/100000</f>
        <v>0.0126</v>
      </c>
      <c r="F26" s="84"/>
    </row>
    <row r="27" spans="1:6" ht="15.75">
      <c r="A27" s="84"/>
      <c r="B27" s="82" t="s">
        <v>227</v>
      </c>
      <c r="C27" s="84">
        <v>230</v>
      </c>
      <c r="D27" s="85">
        <v>9.5</v>
      </c>
      <c r="E27" s="105">
        <f t="shared" si="1"/>
        <v>0.02185</v>
      </c>
      <c r="F27" s="84"/>
    </row>
    <row r="28" spans="1:6" ht="15.75">
      <c r="A28" s="84"/>
      <c r="B28" s="82" t="s">
        <v>228</v>
      </c>
      <c r="C28" s="84">
        <v>90</v>
      </c>
      <c r="D28" s="85">
        <v>20.5</v>
      </c>
      <c r="E28" s="105">
        <f t="shared" si="1"/>
        <v>0.01845</v>
      </c>
      <c r="F28" s="84"/>
    </row>
    <row r="29" spans="1:6" ht="15.75">
      <c r="A29" s="84"/>
      <c r="B29" s="82" t="s">
        <v>229</v>
      </c>
      <c r="C29" s="84">
        <v>250</v>
      </c>
      <c r="D29" s="85">
        <v>9</v>
      </c>
      <c r="E29" s="105">
        <f t="shared" si="1"/>
        <v>0.0225</v>
      </c>
      <c r="F29" s="84"/>
    </row>
    <row r="30" spans="1:6" ht="15.75">
      <c r="A30" s="84"/>
      <c r="B30" s="82" t="s">
        <v>230</v>
      </c>
      <c r="C30" s="84">
        <v>55</v>
      </c>
      <c r="D30" s="85">
        <v>14</v>
      </c>
      <c r="E30" s="105">
        <f t="shared" si="1"/>
        <v>0.0077</v>
      </c>
      <c r="F30" s="84"/>
    </row>
    <row r="31" spans="1:6" ht="15.75">
      <c r="A31" s="84"/>
      <c r="B31" s="82" t="s">
        <v>231</v>
      </c>
      <c r="C31" s="84">
        <v>2</v>
      </c>
      <c r="D31" s="85">
        <v>450</v>
      </c>
      <c r="E31" s="105">
        <f t="shared" si="1"/>
        <v>0.009</v>
      </c>
      <c r="F31" s="84"/>
    </row>
    <row r="32" spans="1:6" ht="15.75">
      <c r="A32" s="84"/>
      <c r="B32" s="82" t="s">
        <v>232</v>
      </c>
      <c r="C32" s="84">
        <v>2</v>
      </c>
      <c r="D32" s="85">
        <v>450</v>
      </c>
      <c r="E32" s="105">
        <f t="shared" si="1"/>
        <v>0.009</v>
      </c>
      <c r="F32" s="84"/>
    </row>
    <row r="33" spans="1:6" ht="15.75">
      <c r="A33" s="84"/>
      <c r="B33" s="82" t="s">
        <v>233</v>
      </c>
      <c r="C33" s="84" t="s">
        <v>234</v>
      </c>
      <c r="D33" s="84"/>
      <c r="E33" s="105">
        <v>0.01</v>
      </c>
      <c r="F33" s="84"/>
    </row>
    <row r="34" spans="1:6" ht="15.75">
      <c r="A34" s="88" t="s">
        <v>235</v>
      </c>
      <c r="B34" s="83" t="s">
        <v>223</v>
      </c>
      <c r="C34" s="88"/>
      <c r="D34" s="88"/>
      <c r="E34" s="106">
        <f>SUM(E26:E33)</f>
        <v>0.11109999999999998</v>
      </c>
      <c r="F34" s="84"/>
    </row>
    <row r="35" spans="1:6" ht="15.75">
      <c r="A35" s="84" t="s">
        <v>236</v>
      </c>
      <c r="B35" s="82"/>
      <c r="C35" s="84" t="s">
        <v>237</v>
      </c>
      <c r="D35" s="84"/>
      <c r="E35" s="84"/>
      <c r="F35" s="84"/>
    </row>
    <row r="36" spans="1:6" ht="15.75">
      <c r="A36" s="84"/>
      <c r="B36" s="82" t="s">
        <v>238</v>
      </c>
      <c r="C36" s="84">
        <v>2</v>
      </c>
      <c r="D36" s="85">
        <v>176</v>
      </c>
      <c r="E36" s="105">
        <f aca="true" t="shared" si="2" ref="E36:E44">(D36*C36)/100000</f>
        <v>0.00352</v>
      </c>
      <c r="F36" s="84"/>
    </row>
    <row r="37" spans="1:6" ht="15.75">
      <c r="A37" s="84"/>
      <c r="B37" s="82" t="s">
        <v>239</v>
      </c>
      <c r="C37" s="84">
        <v>3</v>
      </c>
      <c r="D37" s="85">
        <v>176</v>
      </c>
      <c r="E37" s="105">
        <f t="shared" si="2"/>
        <v>0.00528</v>
      </c>
      <c r="F37" s="84"/>
    </row>
    <row r="38" spans="1:6" ht="15.75">
      <c r="A38" s="84"/>
      <c r="B38" s="132" t="s">
        <v>240</v>
      </c>
      <c r="C38" s="84">
        <v>15</v>
      </c>
      <c r="D38" s="85">
        <v>176</v>
      </c>
      <c r="E38" s="105">
        <f t="shared" si="2"/>
        <v>0.0264</v>
      </c>
      <c r="F38" s="84"/>
    </row>
    <row r="39" spans="1:6" ht="15.75">
      <c r="A39" s="84"/>
      <c r="B39" s="132"/>
      <c r="C39" s="84"/>
      <c r="D39" s="84"/>
      <c r="E39" s="105"/>
      <c r="F39" s="84"/>
    </row>
    <row r="40" spans="1:6" ht="15.75">
      <c r="A40" s="84"/>
      <c r="B40" s="82" t="s">
        <v>241</v>
      </c>
      <c r="C40" s="84">
        <v>55</v>
      </c>
      <c r="D40" s="85">
        <v>67.17</v>
      </c>
      <c r="E40" s="105">
        <f t="shared" si="2"/>
        <v>0.0369435</v>
      </c>
      <c r="F40" s="84"/>
    </row>
    <row r="41" spans="1:6" ht="15.75">
      <c r="A41" s="84"/>
      <c r="B41" s="82" t="s">
        <v>242</v>
      </c>
      <c r="C41" s="84">
        <v>5.4</v>
      </c>
      <c r="D41" s="85">
        <v>67.17</v>
      </c>
      <c r="E41" s="105">
        <f t="shared" si="2"/>
        <v>0.0036271800000000002</v>
      </c>
      <c r="F41" s="84"/>
    </row>
    <row r="42" spans="1:6" ht="15.75">
      <c r="A42" s="88"/>
      <c r="B42" s="132" t="s">
        <v>243</v>
      </c>
      <c r="C42" s="84">
        <v>15</v>
      </c>
      <c r="D42" s="85">
        <v>176</v>
      </c>
      <c r="E42" s="105">
        <f t="shared" si="2"/>
        <v>0.0264</v>
      </c>
      <c r="F42" s="84"/>
    </row>
    <row r="43" spans="1:6" ht="15.75">
      <c r="A43" s="84"/>
      <c r="B43" s="132"/>
      <c r="C43" s="84"/>
      <c r="D43" s="84"/>
      <c r="E43" s="105"/>
      <c r="F43" s="84"/>
    </row>
    <row r="44" spans="1:6" ht="15.75">
      <c r="A44" s="84"/>
      <c r="B44" s="89" t="s">
        <v>244</v>
      </c>
      <c r="C44" s="84">
        <v>15</v>
      </c>
      <c r="D44" s="85">
        <v>176</v>
      </c>
      <c r="E44" s="105">
        <f t="shared" si="2"/>
        <v>0.0264</v>
      </c>
      <c r="F44" s="84"/>
    </row>
    <row r="45" spans="1:6" ht="15.75">
      <c r="A45" s="88" t="s">
        <v>245</v>
      </c>
      <c r="B45" s="83" t="s">
        <v>223</v>
      </c>
      <c r="C45" s="84"/>
      <c r="D45" s="84"/>
      <c r="E45" s="106">
        <f>SUM(E36:E44)</f>
        <v>0.12857068</v>
      </c>
      <c r="F45" s="84"/>
    </row>
    <row r="46" spans="1:6" ht="15.75">
      <c r="A46" s="84" t="s">
        <v>246</v>
      </c>
      <c r="B46" s="83"/>
      <c r="C46" s="84" t="s">
        <v>247</v>
      </c>
      <c r="D46" s="84"/>
      <c r="E46" s="106"/>
      <c r="F46" s="84"/>
    </row>
    <row r="47" spans="1:6" ht="15.75">
      <c r="A47" s="88"/>
      <c r="B47" s="82" t="s">
        <v>248</v>
      </c>
      <c r="C47" s="84">
        <v>27.5</v>
      </c>
      <c r="D47" s="85">
        <v>62.8</v>
      </c>
      <c r="E47" s="105">
        <f>(D47*C47)/100000</f>
        <v>0.01727</v>
      </c>
      <c r="F47" s="84"/>
    </row>
    <row r="48" spans="1:6" ht="15.75">
      <c r="A48" s="88"/>
      <c r="B48" s="82" t="s">
        <v>249</v>
      </c>
      <c r="C48" s="84">
        <v>16.5</v>
      </c>
      <c r="D48" s="85">
        <v>62.8</v>
      </c>
      <c r="E48" s="105">
        <f>(D48*C48)/100000</f>
        <v>0.010362</v>
      </c>
      <c r="F48" s="84"/>
    </row>
    <row r="49" spans="1:6" ht="15.75">
      <c r="A49" s="88" t="s">
        <v>250</v>
      </c>
      <c r="B49" s="83" t="s">
        <v>223</v>
      </c>
      <c r="C49" s="88"/>
      <c r="D49" s="88"/>
      <c r="E49" s="106">
        <f>2763/100000</f>
        <v>0.02763</v>
      </c>
      <c r="F49" s="84"/>
    </row>
    <row r="50" spans="1:6" ht="15.75">
      <c r="A50" s="84" t="s">
        <v>251</v>
      </c>
      <c r="B50" s="90"/>
      <c r="C50" s="88" t="s">
        <v>234</v>
      </c>
      <c r="D50" s="88"/>
      <c r="E50" s="106">
        <f>5950/100000</f>
        <v>0.0595</v>
      </c>
      <c r="F50" s="84"/>
    </row>
    <row r="51" spans="1:6" ht="15.75">
      <c r="A51" s="87"/>
      <c r="B51" s="83"/>
      <c r="C51" s="83"/>
      <c r="D51" s="83"/>
      <c r="E51" s="91"/>
      <c r="F51" s="82"/>
    </row>
    <row r="52" spans="1:6" ht="15.75">
      <c r="A52" s="88" t="s">
        <v>252</v>
      </c>
      <c r="B52" s="88" t="s">
        <v>207</v>
      </c>
      <c r="C52" s="88" t="s">
        <v>210</v>
      </c>
      <c r="D52" s="88" t="s">
        <v>214</v>
      </c>
      <c r="E52" s="88" t="s">
        <v>216</v>
      </c>
      <c r="F52" s="82"/>
    </row>
    <row r="53" spans="1:6" ht="15.75">
      <c r="A53" s="88" t="s">
        <v>265</v>
      </c>
      <c r="B53" s="106">
        <f>C24+E34+E45+E49+E50</f>
        <v>0.36105067999999996</v>
      </c>
      <c r="C53" s="106">
        <f>D24+E34+E45+E49+E50</f>
        <v>0.36030068</v>
      </c>
      <c r="D53" s="106">
        <f>E24+E34+E45+E49+E50</f>
        <v>0.36105067999999996</v>
      </c>
      <c r="E53" s="106">
        <f>F24+E34+E45+E49+E50</f>
        <v>0.36255067999999996</v>
      </c>
      <c r="F53" s="82"/>
    </row>
    <row r="54" spans="1:6" ht="15.75">
      <c r="A54" s="84"/>
      <c r="B54" s="82"/>
      <c r="C54" s="82"/>
      <c r="D54" s="82"/>
      <c r="E54" s="82"/>
      <c r="F54" s="82"/>
    </row>
    <row r="55" spans="1:6" ht="15.75">
      <c r="A55" s="132" t="s">
        <v>257</v>
      </c>
      <c r="B55" s="132"/>
      <c r="C55" s="132"/>
      <c r="D55" s="132"/>
      <c r="E55" s="132"/>
      <c r="F55" s="132"/>
    </row>
    <row r="56" spans="1:6" ht="26.25" customHeight="1">
      <c r="A56" s="133" t="s">
        <v>253</v>
      </c>
      <c r="B56" s="134"/>
      <c r="C56" s="134"/>
      <c r="D56" s="134"/>
      <c r="E56" s="134"/>
      <c r="F56" s="135"/>
    </row>
  </sheetData>
  <sheetProtection/>
  <mergeCells count="5">
    <mergeCell ref="B38:B39"/>
    <mergeCell ref="B42:B43"/>
    <mergeCell ref="A55:F55"/>
    <mergeCell ref="A56:F56"/>
    <mergeCell ref="A23:B23"/>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V Dulani</dc:creator>
  <cp:keywords/>
  <dc:description/>
  <cp:lastModifiedBy>SLBC</cp:lastModifiedBy>
  <cp:lastPrinted>2019-06-17T13:10:53Z</cp:lastPrinted>
  <dcterms:created xsi:type="dcterms:W3CDTF">2006-09-16T00:00:00Z</dcterms:created>
  <dcterms:modified xsi:type="dcterms:W3CDTF">2019-06-27T13:03:45Z</dcterms:modified>
  <cp:category/>
  <cp:version/>
  <cp:contentType/>
  <cp:contentStatus/>
</cp:coreProperties>
</file>