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CP ACHIVE" sheetId="3" r:id="rId1"/>
  </sheets>
  <calcPr calcId="152511"/>
</workbook>
</file>

<file path=xl/calcChain.xml><?xml version="1.0" encoding="utf-8"?>
<calcChain xmlns="http://schemas.openxmlformats.org/spreadsheetml/2006/main">
  <c r="J57" i="3" l="1"/>
  <c r="D57" i="3"/>
  <c r="N56" i="3"/>
  <c r="L56" i="3"/>
  <c r="K56" i="3"/>
  <c r="I56" i="3"/>
  <c r="H56" i="3"/>
  <c r="G56" i="3"/>
  <c r="F56" i="3"/>
  <c r="E56" i="3"/>
  <c r="D56" i="3"/>
  <c r="M56" i="3" s="1"/>
  <c r="C56" i="3"/>
  <c r="M55" i="3"/>
  <c r="M54" i="3"/>
  <c r="M53" i="3"/>
  <c r="M52" i="3"/>
  <c r="M51" i="3"/>
  <c r="M50" i="3"/>
  <c r="M49" i="3"/>
  <c r="N49" i="3" s="1"/>
  <c r="L49" i="3"/>
  <c r="K49" i="3"/>
  <c r="I49" i="3"/>
  <c r="H49" i="3"/>
  <c r="F49" i="3"/>
  <c r="E49" i="3"/>
  <c r="C49" i="3"/>
  <c r="N48" i="3"/>
  <c r="M48" i="3"/>
  <c r="K48" i="3"/>
  <c r="H48" i="3"/>
  <c r="E48" i="3"/>
  <c r="M47" i="3"/>
  <c r="N47" i="3" s="1"/>
  <c r="K47" i="3"/>
  <c r="H47" i="3"/>
  <c r="E47" i="3"/>
  <c r="N46" i="3"/>
  <c r="M46" i="3"/>
  <c r="K46" i="3"/>
  <c r="H46" i="3"/>
  <c r="E46" i="3"/>
  <c r="M45" i="3"/>
  <c r="N45" i="3" s="1"/>
  <c r="K45" i="3"/>
  <c r="H45" i="3"/>
  <c r="E45" i="3"/>
  <c r="N44" i="3"/>
  <c r="M44" i="3"/>
  <c r="K44" i="3"/>
  <c r="H44" i="3"/>
  <c r="E44" i="3"/>
  <c r="M43" i="3"/>
  <c r="N43" i="3" s="1"/>
  <c r="K43" i="3"/>
  <c r="H43" i="3"/>
  <c r="E43" i="3"/>
  <c r="N42" i="3"/>
  <c r="M42" i="3"/>
  <c r="K42" i="3"/>
  <c r="H42" i="3"/>
  <c r="E42" i="3"/>
  <c r="M41" i="3"/>
  <c r="N41" i="3" s="1"/>
  <c r="L41" i="3"/>
  <c r="K41" i="3"/>
  <c r="I41" i="3"/>
  <c r="H41" i="3"/>
  <c r="F41" i="3"/>
  <c r="E41" i="3"/>
  <c r="C41" i="3"/>
  <c r="N40" i="3"/>
  <c r="M40" i="3"/>
  <c r="K40" i="3"/>
  <c r="H40" i="3"/>
  <c r="E40" i="3"/>
  <c r="M39" i="3"/>
  <c r="N39" i="3" s="1"/>
  <c r="L39" i="3"/>
  <c r="K39" i="3"/>
  <c r="I39" i="3"/>
  <c r="H39" i="3"/>
  <c r="F39" i="3"/>
  <c r="E39" i="3"/>
  <c r="C39" i="3"/>
  <c r="N38" i="3"/>
  <c r="M38" i="3"/>
  <c r="K38" i="3"/>
  <c r="H38" i="3"/>
  <c r="E38" i="3"/>
  <c r="M37" i="3"/>
  <c r="N37" i="3" s="1"/>
  <c r="L37" i="3"/>
  <c r="K37" i="3"/>
  <c r="I37" i="3"/>
  <c r="H37" i="3"/>
  <c r="F37" i="3"/>
  <c r="E37" i="3"/>
  <c r="C37" i="3"/>
  <c r="N36" i="3"/>
  <c r="M36" i="3"/>
  <c r="K36" i="3"/>
  <c r="H36" i="3"/>
  <c r="E36" i="3"/>
  <c r="M35" i="3"/>
  <c r="N35" i="3" s="1"/>
  <c r="K35" i="3"/>
  <c r="H35" i="3"/>
  <c r="M34" i="3"/>
  <c r="N34" i="3" s="1"/>
  <c r="K34" i="3"/>
  <c r="H34" i="3"/>
  <c r="E34" i="3"/>
  <c r="N33" i="3"/>
  <c r="M33" i="3"/>
  <c r="K33" i="3"/>
  <c r="H33" i="3"/>
  <c r="E33" i="3"/>
  <c r="M32" i="3"/>
  <c r="N32" i="3" s="1"/>
  <c r="K32" i="3"/>
  <c r="H32" i="3"/>
  <c r="E32" i="3"/>
  <c r="N31" i="3"/>
  <c r="M31" i="3"/>
  <c r="K31" i="3"/>
  <c r="H31" i="3"/>
  <c r="E31" i="3"/>
  <c r="M30" i="3"/>
  <c r="N30" i="3" s="1"/>
  <c r="K30" i="3"/>
  <c r="H30" i="3"/>
  <c r="M29" i="3"/>
  <c r="N29" i="3" s="1"/>
  <c r="K29" i="3"/>
  <c r="H29" i="3"/>
  <c r="E29" i="3"/>
  <c r="N28" i="3"/>
  <c r="M28" i="3"/>
  <c r="K28" i="3"/>
  <c r="H28" i="3"/>
  <c r="N27" i="3"/>
  <c r="M27" i="3"/>
  <c r="K27" i="3"/>
  <c r="H27" i="3"/>
  <c r="E27" i="3"/>
  <c r="M26" i="3"/>
  <c r="N26" i="3" s="1"/>
  <c r="K26" i="3"/>
  <c r="H26" i="3"/>
  <c r="E26" i="3"/>
  <c r="N25" i="3"/>
  <c r="M25" i="3"/>
  <c r="K25" i="3"/>
  <c r="H25" i="3"/>
  <c r="E25" i="3"/>
  <c r="M24" i="3"/>
  <c r="N24" i="3" s="1"/>
  <c r="K24" i="3"/>
  <c r="H24" i="3"/>
  <c r="E24" i="3"/>
  <c r="N23" i="3"/>
  <c r="M23" i="3"/>
  <c r="K23" i="3"/>
  <c r="H23" i="3"/>
  <c r="E23" i="3"/>
  <c r="M22" i="3"/>
  <c r="N22" i="3" s="1"/>
  <c r="K22" i="3"/>
  <c r="H22" i="3"/>
  <c r="E22" i="3"/>
  <c r="N21" i="3"/>
  <c r="M21" i="3"/>
  <c r="K21" i="3"/>
  <c r="H21" i="3"/>
  <c r="E21" i="3"/>
  <c r="M20" i="3"/>
  <c r="N20" i="3" s="1"/>
  <c r="K20" i="3"/>
  <c r="H20" i="3"/>
  <c r="E20" i="3"/>
  <c r="N19" i="3"/>
  <c r="M19" i="3"/>
  <c r="K19" i="3"/>
  <c r="H19" i="3"/>
  <c r="E19" i="3"/>
  <c r="M18" i="3"/>
  <c r="N18" i="3" s="1"/>
  <c r="K18" i="3"/>
  <c r="H18" i="3"/>
  <c r="E18" i="3"/>
  <c r="M17" i="3"/>
  <c r="L17" i="3"/>
  <c r="L57" i="3" s="1"/>
  <c r="I17" i="3"/>
  <c r="K17" i="3" s="1"/>
  <c r="F17" i="3"/>
  <c r="H17" i="3" s="1"/>
  <c r="C17" i="3"/>
  <c r="C57" i="3" s="1"/>
  <c r="M16" i="3"/>
  <c r="N16" i="3" s="1"/>
  <c r="K16" i="3"/>
  <c r="H16" i="3"/>
  <c r="E16" i="3"/>
  <c r="N15" i="3"/>
  <c r="M15" i="3"/>
  <c r="K15" i="3"/>
  <c r="H15" i="3"/>
  <c r="E15" i="3"/>
  <c r="M14" i="3"/>
  <c r="N14" i="3" s="1"/>
  <c r="K14" i="3"/>
  <c r="H14" i="3"/>
  <c r="E14" i="3"/>
  <c r="N13" i="3"/>
  <c r="M13" i="3"/>
  <c r="K13" i="3"/>
  <c r="H13" i="3"/>
  <c r="E13" i="3"/>
  <c r="M12" i="3"/>
  <c r="N12" i="3" s="1"/>
  <c r="K12" i="3"/>
  <c r="H12" i="3"/>
  <c r="E12" i="3"/>
  <c r="N11" i="3"/>
  <c r="M11" i="3"/>
  <c r="K11" i="3"/>
  <c r="H11" i="3"/>
  <c r="E11" i="3"/>
  <c r="M10" i="3"/>
  <c r="N10" i="3" s="1"/>
  <c r="K10" i="3"/>
  <c r="H10" i="3"/>
  <c r="E10" i="3"/>
  <c r="N9" i="3"/>
  <c r="M9" i="3"/>
  <c r="K9" i="3"/>
  <c r="H9" i="3"/>
  <c r="E9" i="3"/>
  <c r="M8" i="3"/>
  <c r="N8" i="3" s="1"/>
  <c r="K8" i="3"/>
  <c r="H8" i="3"/>
  <c r="E8" i="3"/>
  <c r="N7" i="3"/>
  <c r="M7" i="3"/>
  <c r="K7" i="3"/>
  <c r="H7" i="3"/>
  <c r="E7" i="3"/>
  <c r="M6" i="3"/>
  <c r="N6" i="3" s="1"/>
  <c r="K6" i="3"/>
  <c r="H6" i="3"/>
  <c r="E6" i="3"/>
  <c r="N5" i="3"/>
  <c r="M5" i="3"/>
  <c r="K5" i="3"/>
  <c r="H5" i="3"/>
  <c r="E5" i="3"/>
  <c r="E57" i="3" l="1"/>
  <c r="N17" i="3"/>
  <c r="F57" i="3"/>
  <c r="H57" i="3" s="1"/>
  <c r="I57" i="3"/>
  <c r="K57" i="3" s="1"/>
  <c r="M57" i="3"/>
  <c r="N57" i="3" s="1"/>
  <c r="E17" i="3"/>
</calcChain>
</file>

<file path=xl/sharedStrings.xml><?xml version="1.0" encoding="utf-8"?>
<sst xmlns="http://schemas.openxmlformats.org/spreadsheetml/2006/main" count="75" uniqueCount="66">
  <si>
    <t>NAME OF THE BANK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</si>
  <si>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</si>
  <si>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</si>
  <si>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</si>
  <si>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</si>
  <si>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</si>
  <si>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</si>
  <si>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</si>
  <si>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</si>
  <si>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</si>
  <si>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</si>
  <si>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</si>
  <si>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</si>
  <si>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(PSUs)</t>
  </si>
  <si>
    <t>AXIS BANK</t>
  </si>
  <si>
    <t>BANDHAN BANK</t>
  </si>
  <si>
    <t>CITY UNION BANK</t>
  </si>
  <si>
    <t>DCB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</si>
  <si>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</si>
  <si>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</si>
  <si>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</si>
  <si>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</si>
  <si>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</si>
  <si>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</si>
  <si>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</si>
  <si>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</si>
  <si>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</si>
  <si>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</si>
  <si>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</si>
  <si>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</si>
  <si>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</si>
  <si>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</si>
  <si>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</si>
  <si>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SUB TOTAL (PRIVATE BANKs)</t>
  </si>
  <si>
    <t>APEX BANK</t>
  </si>
  <si>
    <t>SUB TOTAL (COOP.BANKs)</t>
  </si>
  <si>
    <t>CHATTISGARH RRB</t>
  </si>
  <si>
    <t xml:space="preserve">SUB TOTAL  (RRBs) </t>
  </si>
  <si>
    <t>AU SMALL FIN.BANK</t>
  </si>
  <si>
    <t>EQUITAS SMALL FIN. BANK</t>
  </si>
  <si>
    <t>ESAF SMALL FIN. BANK</t>
  </si>
  <si>
    <t>JANA SMALL FIN. BANK</t>
  </si>
  <si>
    <t>SURYODAY SMALL FIN. BANK</t>
  </si>
  <si>
    <t>UJJIVAN SMALL FIN. BANK</t>
  </si>
  <si>
    <t>UTKARSH SMALL FIN. BANK</t>
  </si>
  <si>
    <t>SUB TOTAL (SMALL FIN. BANK)</t>
  </si>
  <si>
    <t>AIRTEL PAYMENTS BANK</t>
  </si>
  <si>
    <t>JIO PAYMENTS BANK</t>
  </si>
  <si>
    <t>FINO PAYMENTS BANK</t>
  </si>
  <si>
    <t>PAYTM  PAYMENTS BANK</t>
  </si>
  <si>
    <t>INDIA POST PAYMENTS BANK</t>
  </si>
  <si>
    <t>NSDL  PAYMENTS  BANK</t>
  </si>
  <si>
    <t>SUB TOTAL (PAYMENT BANK)</t>
  </si>
  <si>
    <t>GRAND TOTAL</t>
  </si>
  <si>
    <t>Table No.4 (C)</t>
  </si>
  <si>
    <t>BANK-WISE INFORMATION REGARDING ACP ACHIEVEMENT</t>
  </si>
  <si>
    <t xml:space="preserve"> DATA FOR THE QUARTER ENDED  SEPT. 2025</t>
  </si>
  <si>
    <t>(Amt. In crore)</t>
  </si>
  <si>
    <t>S No.</t>
  </si>
  <si>
    <t xml:space="preserve">Agri </t>
  </si>
  <si>
    <t>MSME</t>
  </si>
  <si>
    <t>OTHER PSA</t>
  </si>
  <si>
    <t>TOTAL PSA</t>
  </si>
  <si>
    <t>Commitm't</t>
  </si>
  <si>
    <t>Achievement</t>
  </si>
  <si>
    <t>% 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</si>
</sst>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09]General"/>
    <numFmt numFmtId="169" formatCode="[$-409]d/mmm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rgb="FF000000"/>
      <name val="Calibri1"/>
    </font>
    <font>
      <u/>
      <sz val="11"/>
      <color rgb="FF0000FF"/>
      <name val="Calibri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8" fillId="0" borderId="0" applyBorder="0" applyProtection="0"/>
    <xf numFmtId="165" fontId="9" fillId="0" borderId="0" applyBorder="0" applyProtection="0"/>
    <xf numFmtId="165" fontId="10" fillId="0" borderId="0" applyBorder="0" applyProtection="0"/>
    <xf numFmtId="169" fontId="1" fillId="0" borderId="0"/>
  </cellStyleXfs>
  <cellXfs count="3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2" fontId="4" fillId="2" borderId="0" xfId="0" applyNumberFormat="1" applyFont="1" applyFill="1"/>
    <xf numFmtId="2" fontId="5" fillId="0" borderId="1" xfId="0" applyNumberFormat="1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2" fontId="7" fillId="0" borderId="1" xfId="0" applyNumberFormat="1" applyFont="1" applyBorder="1"/>
    <xf numFmtId="2" fontId="7" fillId="2" borderId="1" xfId="0" applyNumberFormat="1" applyFont="1" applyFill="1" applyBorder="1"/>
    <xf numFmtId="0" fontId="7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2" fontId="2" fillId="0" borderId="1" xfId="0" applyNumberFormat="1" applyFont="1" applyBorder="1"/>
    <xf numFmtId="2" fontId="5" fillId="0" borderId="0" xfId="0" applyNumberFormat="1" applyFont="1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</cellXfs>
  <cellStyles count="6">
    <cellStyle name="Excel Built-in Hyperlink" xfId="4"/>
    <cellStyle name="Excel Built-in Normal" xfId="2"/>
    <cellStyle name="Excel Built-in Normal 1" xfId="3"/>
    <cellStyle name="Normal" xfId="0" builtinId="0"/>
    <cellStyle name="Normal 2" xfId="1"/>
    <cellStyle name="Normal 2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>
      <selection sqref="A1:XFD1048576"/>
    </sheetView>
  </sheetViews>
  <sheetFormatPr defaultRowHeight="15"/>
  <cols>
    <col min="1" max="1" width="5.5703125" customWidth="1"/>
    <col min="2" max="2" width="28.5703125" customWidth="1"/>
    <col min="3" max="3" width="13.85546875" style="19" customWidth="1"/>
    <col min="4" max="4" width="14.140625" style="20" customWidth="1"/>
    <col min="5" max="5" width="10.140625" style="20" customWidth="1"/>
    <col min="6" max="6" width="14" style="20" customWidth="1"/>
    <col min="7" max="7" width="14.42578125" style="20" customWidth="1"/>
    <col min="8" max="8" width="10.5703125" style="20" customWidth="1"/>
    <col min="9" max="9" width="12.28515625" style="21" customWidth="1"/>
    <col min="10" max="10" width="14.140625" style="20" customWidth="1"/>
    <col min="11" max="11" width="10.42578125" style="19" customWidth="1"/>
    <col min="12" max="12" width="12.5703125" style="19" customWidth="1"/>
    <col min="13" max="13" width="14.140625" style="19" customWidth="1"/>
    <col min="14" max="14" width="10" style="19" customWidth="1"/>
    <col min="15" max="216" width="9.140625" customWidth="1"/>
  </cols>
  <sheetData>
    <row r="1" spans="1:14" s="3" customFormat="1" ht="25.5" customHeight="1">
      <c r="A1" s="2" t="s">
        <v>54</v>
      </c>
      <c r="C1" s="4" t="s">
        <v>55</v>
      </c>
      <c r="D1" s="5"/>
      <c r="E1" s="5"/>
      <c r="F1" s="5"/>
      <c r="G1" s="5"/>
      <c r="H1" s="5"/>
      <c r="I1" s="5"/>
      <c r="J1" s="5"/>
      <c r="K1" s="4"/>
      <c r="L1" s="4"/>
      <c r="M1" s="4"/>
      <c r="N1" s="4"/>
    </row>
    <row r="2" spans="1:14" s="3" customFormat="1" ht="15.95" customHeight="1">
      <c r="A2" s="25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6" t="s">
        <v>57</v>
      </c>
      <c r="L2" s="26"/>
      <c r="M2" s="26"/>
      <c r="N2" s="26"/>
    </row>
    <row r="3" spans="1:14" s="1" customFormat="1" ht="18" customHeight="1">
      <c r="A3" s="22" t="s">
        <v>58</v>
      </c>
      <c r="B3" s="22" t="s">
        <v>0</v>
      </c>
      <c r="C3" s="28" t="s">
        <v>59</v>
      </c>
      <c r="D3" s="28"/>
      <c r="E3" s="28"/>
      <c r="F3" s="29" t="s">
        <v>60</v>
      </c>
      <c r="G3" s="29"/>
      <c r="H3" s="29"/>
      <c r="I3" s="28" t="s">
        <v>61</v>
      </c>
      <c r="J3" s="28"/>
      <c r="K3" s="28"/>
      <c r="L3" s="28" t="s">
        <v>62</v>
      </c>
      <c r="M3" s="28"/>
      <c r="N3" s="28"/>
    </row>
    <row r="4" spans="1:14" s="8" customFormat="1" ht="22.5" customHeight="1">
      <c r="A4" s="27"/>
      <c r="B4" s="27"/>
      <c r="C4" s="6" t="s">
        <v>63</v>
      </c>
      <c r="D4" s="7" t="s">
        <v>64</v>
      </c>
      <c r="E4" s="7" t="s">
        <v>65</v>
      </c>
      <c r="F4" s="7" t="s">
        <v>63</v>
      </c>
      <c r="G4" s="7" t="s">
        <v>64</v>
      </c>
      <c r="H4" s="7" t="s">
        <v>65</v>
      </c>
      <c r="I4" s="7" t="s">
        <v>63</v>
      </c>
      <c r="J4" s="7" t="s">
        <v>64</v>
      </c>
      <c r="K4" s="6" t="s">
        <v>65</v>
      </c>
      <c r="L4" s="6" t="s">
        <v>63</v>
      </c>
      <c r="M4" s="6" t="s">
        <v>64</v>
      </c>
      <c r="N4" s="6" t="s">
        <v>65</v>
      </c>
    </row>
    <row r="5" spans="1:14">
      <c r="A5" s="9">
        <v>1</v>
      </c>
      <c r="B5" s="10" t="s">
        <v>1</v>
      </c>
      <c r="C5" s="11">
        <v>3575</v>
      </c>
      <c r="D5" s="12">
        <v>1839.67</v>
      </c>
      <c r="E5" s="12">
        <f t="shared" ref="E5:E57" si="0">(D5/C5)*100</f>
        <v>51.459300699300705</v>
      </c>
      <c r="F5" s="12">
        <v>4482.8500000000004</v>
      </c>
      <c r="G5" s="13">
        <v>4125.2299999999996</v>
      </c>
      <c r="H5" s="12">
        <f t="shared" ref="H5:H57" si="1">(G5/F5)*100</f>
        <v>92.02248569548388</v>
      </c>
      <c r="I5" s="12">
        <v>594.4</v>
      </c>
      <c r="J5" s="12">
        <v>66.2</v>
      </c>
      <c r="K5" s="11">
        <f t="shared" ref="K5:K57" si="2">(J5/I5)*100</f>
        <v>11.137281292059221</v>
      </c>
      <c r="L5" s="11">
        <v>8652.25</v>
      </c>
      <c r="M5" s="11">
        <f>D5+G5+J5</f>
        <v>6031.0999999999995</v>
      </c>
      <c r="N5" s="11">
        <f t="shared" ref="N5:N57" si="3">(M5/L5)*100</f>
        <v>69.70556791586003</v>
      </c>
    </row>
    <row r="6" spans="1:14">
      <c r="A6" s="9">
        <v>2</v>
      </c>
      <c r="B6" s="10" t="s">
        <v>2</v>
      </c>
      <c r="C6" s="11">
        <v>1232.48</v>
      </c>
      <c r="D6" s="12">
        <v>616.9</v>
      </c>
      <c r="E6" s="12">
        <f t="shared" si="0"/>
        <v>50.053550564715046</v>
      </c>
      <c r="F6" s="12">
        <v>1904.51</v>
      </c>
      <c r="G6" s="13">
        <v>1385.5</v>
      </c>
      <c r="H6" s="12">
        <f t="shared" si="1"/>
        <v>72.748370972061053</v>
      </c>
      <c r="I6" s="12">
        <v>231.47</v>
      </c>
      <c r="J6" s="12">
        <v>100.45</v>
      </c>
      <c r="K6" s="11">
        <f t="shared" si="2"/>
        <v>43.396552469002465</v>
      </c>
      <c r="L6" s="11">
        <v>3368.46</v>
      </c>
      <c r="M6" s="11">
        <f t="shared" ref="M6:M57" si="4">D6+G6+J6</f>
        <v>2102.85</v>
      </c>
      <c r="N6" s="11">
        <f t="shared" si="3"/>
        <v>62.427637555440761</v>
      </c>
    </row>
    <row r="7" spans="1:14">
      <c r="A7" s="9">
        <v>3</v>
      </c>
      <c r="B7" s="10" t="s">
        <v>3</v>
      </c>
      <c r="C7" s="11">
        <v>377.4</v>
      </c>
      <c r="D7" s="12">
        <v>215.82</v>
      </c>
      <c r="E7" s="12">
        <f t="shared" si="0"/>
        <v>57.186009538950721</v>
      </c>
      <c r="F7" s="12">
        <v>868.37</v>
      </c>
      <c r="G7" s="13">
        <v>358.15</v>
      </c>
      <c r="H7" s="12">
        <f t="shared" si="1"/>
        <v>41.243939795248572</v>
      </c>
      <c r="I7" s="12">
        <v>90.22</v>
      </c>
      <c r="J7" s="12">
        <v>36.44</v>
      </c>
      <c r="K7" s="11">
        <f t="shared" si="2"/>
        <v>40.390157393039232</v>
      </c>
      <c r="L7" s="11">
        <v>1335.99</v>
      </c>
      <c r="M7" s="11">
        <f t="shared" si="4"/>
        <v>610.41000000000008</v>
      </c>
      <c r="N7" s="11">
        <f t="shared" si="3"/>
        <v>45.689713246356639</v>
      </c>
    </row>
    <row r="8" spans="1:14">
      <c r="A8" s="9">
        <v>4</v>
      </c>
      <c r="B8" s="10" t="s">
        <v>4</v>
      </c>
      <c r="C8" s="11">
        <v>703.48</v>
      </c>
      <c r="D8" s="12">
        <v>130.76999999999998</v>
      </c>
      <c r="E8" s="12">
        <f t="shared" si="0"/>
        <v>18.589014613066464</v>
      </c>
      <c r="F8" s="12">
        <v>1571.2</v>
      </c>
      <c r="G8" s="13">
        <v>795.99</v>
      </c>
      <c r="H8" s="12">
        <f t="shared" si="1"/>
        <v>50.661278004073317</v>
      </c>
      <c r="I8" s="12">
        <v>89.849999999999895</v>
      </c>
      <c r="J8" s="12">
        <v>35.4</v>
      </c>
      <c r="K8" s="11">
        <f t="shared" si="2"/>
        <v>39.39899833055096</v>
      </c>
      <c r="L8" s="11">
        <v>2364.5300000000002</v>
      </c>
      <c r="M8" s="11">
        <f t="shared" si="4"/>
        <v>962.16</v>
      </c>
      <c r="N8" s="11">
        <f t="shared" si="3"/>
        <v>40.691384757224476</v>
      </c>
    </row>
    <row r="9" spans="1:14">
      <c r="A9" s="9">
        <v>5</v>
      </c>
      <c r="B9" s="10" t="s">
        <v>5</v>
      </c>
      <c r="C9" s="11">
        <v>1487.33</v>
      </c>
      <c r="D9" s="12">
        <v>563.37</v>
      </c>
      <c r="E9" s="12">
        <f t="shared" si="0"/>
        <v>37.877942353075653</v>
      </c>
      <c r="F9" s="12">
        <v>2167.85</v>
      </c>
      <c r="G9" s="13">
        <v>1374.6799999999998</v>
      </c>
      <c r="H9" s="12">
        <f t="shared" si="1"/>
        <v>63.41213644855501</v>
      </c>
      <c r="I9" s="12">
        <v>66.98</v>
      </c>
      <c r="J9" s="12">
        <v>33.04</v>
      </c>
      <c r="K9" s="11">
        <f t="shared" si="2"/>
        <v>49.328157659002677</v>
      </c>
      <c r="L9" s="11">
        <v>3722.16</v>
      </c>
      <c r="M9" s="11">
        <f t="shared" si="4"/>
        <v>1971.0899999999997</v>
      </c>
      <c r="N9" s="11">
        <f t="shared" si="3"/>
        <v>52.955541943387708</v>
      </c>
    </row>
    <row r="10" spans="1:14">
      <c r="A10" s="9">
        <v>6</v>
      </c>
      <c r="B10" s="10" t="s">
        <v>6</v>
      </c>
      <c r="C10" s="11">
        <v>600.89</v>
      </c>
      <c r="D10" s="12">
        <v>354.87</v>
      </c>
      <c r="E10" s="12">
        <f t="shared" si="0"/>
        <v>59.057398192680857</v>
      </c>
      <c r="F10" s="12">
        <v>1306.52</v>
      </c>
      <c r="G10" s="13">
        <v>930.83</v>
      </c>
      <c r="H10" s="12">
        <f t="shared" si="1"/>
        <v>71.244986682178606</v>
      </c>
      <c r="I10" s="12">
        <v>17.470000000000301</v>
      </c>
      <c r="J10" s="12">
        <v>17.490000000000002</v>
      </c>
      <c r="K10" s="11">
        <f t="shared" si="2"/>
        <v>100.11448196908816</v>
      </c>
      <c r="L10" s="11">
        <v>1924.88</v>
      </c>
      <c r="M10" s="11">
        <f t="shared" si="4"/>
        <v>1303.19</v>
      </c>
      <c r="N10" s="11">
        <f t="shared" si="3"/>
        <v>67.702402227671328</v>
      </c>
    </row>
    <row r="11" spans="1:14">
      <c r="A11" s="9">
        <v>7</v>
      </c>
      <c r="B11" s="10" t="s">
        <v>7</v>
      </c>
      <c r="C11" s="11">
        <v>185.05</v>
      </c>
      <c r="D11" s="12">
        <v>124.04</v>
      </c>
      <c r="E11" s="12">
        <f t="shared" si="0"/>
        <v>67.030532288570654</v>
      </c>
      <c r="F11" s="12">
        <v>187.93</v>
      </c>
      <c r="G11" s="13">
        <v>166.45</v>
      </c>
      <c r="H11" s="12">
        <f t="shared" si="1"/>
        <v>88.570212313095283</v>
      </c>
      <c r="I11" s="12">
        <v>22.47</v>
      </c>
      <c r="J11" s="12">
        <v>19.77</v>
      </c>
      <c r="K11" s="11">
        <f t="shared" si="2"/>
        <v>87.98397863818424</v>
      </c>
      <c r="L11" s="11">
        <v>395.45</v>
      </c>
      <c r="M11" s="11">
        <f t="shared" si="4"/>
        <v>310.26</v>
      </c>
      <c r="N11" s="11">
        <f t="shared" si="3"/>
        <v>78.457453533948666</v>
      </c>
    </row>
    <row r="12" spans="1:14">
      <c r="A12" s="9">
        <v>8</v>
      </c>
      <c r="B12" s="10" t="s">
        <v>8</v>
      </c>
      <c r="C12" s="11">
        <v>88.41</v>
      </c>
      <c r="D12" s="12">
        <v>8.5</v>
      </c>
      <c r="E12" s="12">
        <f t="shared" si="0"/>
        <v>9.6142970252233901</v>
      </c>
      <c r="F12" s="12">
        <v>42.83</v>
      </c>
      <c r="G12" s="13">
        <v>200.26999999999998</v>
      </c>
      <c r="H12" s="12">
        <f t="shared" si="1"/>
        <v>467.59280877889324</v>
      </c>
      <c r="I12" s="12">
        <v>2.12</v>
      </c>
      <c r="J12" s="12">
        <v>7.0200000000000005</v>
      </c>
      <c r="K12" s="11">
        <f t="shared" si="2"/>
        <v>331.1320754716981</v>
      </c>
      <c r="L12" s="11">
        <v>133.36000000000001</v>
      </c>
      <c r="M12" s="11">
        <f t="shared" si="4"/>
        <v>215.79</v>
      </c>
      <c r="N12" s="11">
        <f t="shared" si="3"/>
        <v>161.8101379724055</v>
      </c>
    </row>
    <row r="13" spans="1:14">
      <c r="A13" s="9">
        <v>9</v>
      </c>
      <c r="B13" s="10" t="s">
        <v>9</v>
      </c>
      <c r="C13" s="11">
        <v>1443.52</v>
      </c>
      <c r="D13" s="12">
        <v>394.81</v>
      </c>
      <c r="E13" s="12">
        <f t="shared" si="0"/>
        <v>27.350504322766572</v>
      </c>
      <c r="F13" s="12">
        <v>3947.7</v>
      </c>
      <c r="G13" s="13">
        <v>2143.5</v>
      </c>
      <c r="H13" s="12">
        <f t="shared" si="1"/>
        <v>54.297439015122727</v>
      </c>
      <c r="I13" s="12">
        <v>69.8100000000004</v>
      </c>
      <c r="J13" s="12">
        <v>66.19</v>
      </c>
      <c r="K13" s="11">
        <f t="shared" si="2"/>
        <v>94.814496490473601</v>
      </c>
      <c r="L13" s="11">
        <v>5461.03</v>
      </c>
      <c r="M13" s="11">
        <f t="shared" si="4"/>
        <v>2604.5</v>
      </c>
      <c r="N13" s="11">
        <f t="shared" si="3"/>
        <v>47.692468270637598</v>
      </c>
    </row>
    <row r="14" spans="1:14">
      <c r="A14" s="9">
        <v>10</v>
      </c>
      <c r="B14" s="10" t="s">
        <v>10</v>
      </c>
      <c r="C14" s="11">
        <v>3751.58</v>
      </c>
      <c r="D14" s="12">
        <v>1603.85</v>
      </c>
      <c r="E14" s="12">
        <f t="shared" si="0"/>
        <v>42.751320776846022</v>
      </c>
      <c r="F14" s="12">
        <v>10096.48</v>
      </c>
      <c r="G14" s="13">
        <v>6093.5499999999993</v>
      </c>
      <c r="H14" s="12">
        <f t="shared" si="1"/>
        <v>60.353212208611318</v>
      </c>
      <c r="I14" s="12">
        <v>1665.26</v>
      </c>
      <c r="J14" s="12">
        <v>917.43</v>
      </c>
      <c r="K14" s="11">
        <f t="shared" si="2"/>
        <v>55.092297899427109</v>
      </c>
      <c r="L14" s="11">
        <v>15513.32</v>
      </c>
      <c r="M14" s="11">
        <f t="shared" si="4"/>
        <v>8614.83</v>
      </c>
      <c r="N14" s="11">
        <f t="shared" si="3"/>
        <v>55.531826842996857</v>
      </c>
    </row>
    <row r="15" spans="1:14">
      <c r="A15" s="9">
        <v>11</v>
      </c>
      <c r="B15" s="10" t="s">
        <v>11</v>
      </c>
      <c r="C15" s="11">
        <v>191.8</v>
      </c>
      <c r="D15" s="12">
        <v>33.74</v>
      </c>
      <c r="E15" s="12">
        <f t="shared" si="0"/>
        <v>17.591240875912408</v>
      </c>
      <c r="F15" s="12">
        <v>844.24</v>
      </c>
      <c r="G15" s="13">
        <v>366.65</v>
      </c>
      <c r="H15" s="12">
        <f t="shared" si="1"/>
        <v>43.429593480526862</v>
      </c>
      <c r="I15" s="12">
        <v>1796.2</v>
      </c>
      <c r="J15" s="12">
        <v>686.97</v>
      </c>
      <c r="K15" s="11">
        <f t="shared" si="2"/>
        <v>38.245741008796344</v>
      </c>
      <c r="L15" s="11">
        <v>2832.24</v>
      </c>
      <c r="M15" s="11">
        <f t="shared" si="4"/>
        <v>1087.3600000000001</v>
      </c>
      <c r="N15" s="11">
        <f t="shared" si="3"/>
        <v>38.39222664745926</v>
      </c>
    </row>
    <row r="16" spans="1:14">
      <c r="A16" s="9">
        <v>12</v>
      </c>
      <c r="B16" s="10" t="s">
        <v>12</v>
      </c>
      <c r="C16" s="11">
        <v>1004.28</v>
      </c>
      <c r="D16" s="12">
        <v>563.30999999999995</v>
      </c>
      <c r="E16" s="12">
        <f t="shared" si="0"/>
        <v>56.090930816107054</v>
      </c>
      <c r="F16" s="12">
        <v>2407.4299999999998</v>
      </c>
      <c r="G16" s="13">
        <v>2726</v>
      </c>
      <c r="H16" s="12">
        <f t="shared" si="1"/>
        <v>113.23278350772401</v>
      </c>
      <c r="I16" s="12">
        <v>39.570000000000199</v>
      </c>
      <c r="J16" s="12">
        <v>29.66</v>
      </c>
      <c r="K16" s="11">
        <f t="shared" si="2"/>
        <v>74.955774576699142</v>
      </c>
      <c r="L16" s="11">
        <v>3451.28</v>
      </c>
      <c r="M16" s="11">
        <f t="shared" si="4"/>
        <v>3318.97</v>
      </c>
      <c r="N16" s="11">
        <f t="shared" si="3"/>
        <v>96.166349875988033</v>
      </c>
    </row>
    <row r="17" spans="1:14" s="3" customFormat="1">
      <c r="A17" s="23" t="s">
        <v>13</v>
      </c>
      <c r="B17" s="24"/>
      <c r="C17" s="14">
        <f>SUM(C5:C16)</f>
        <v>14641.22</v>
      </c>
      <c r="D17" s="15">
        <v>6449.65</v>
      </c>
      <c r="E17" s="16">
        <f t="shared" si="0"/>
        <v>44.051315395848164</v>
      </c>
      <c r="F17" s="15">
        <f>SUM(F5:F16)</f>
        <v>29827.910000000003</v>
      </c>
      <c r="G17" s="15">
        <v>20666.799999999996</v>
      </c>
      <c r="H17" s="16">
        <f t="shared" si="1"/>
        <v>69.286785430155831</v>
      </c>
      <c r="I17" s="15">
        <f>SUM(I5:I16)</f>
        <v>4685.8200000000006</v>
      </c>
      <c r="J17" s="15">
        <v>2016.06</v>
      </c>
      <c r="K17" s="17">
        <f t="shared" si="2"/>
        <v>43.024700052498808</v>
      </c>
      <c r="L17" s="14">
        <f>SUM(L5:L16)</f>
        <v>49154.95</v>
      </c>
      <c r="M17" s="11">
        <f t="shared" si="4"/>
        <v>29132.51</v>
      </c>
      <c r="N17" s="17">
        <f t="shared" si="3"/>
        <v>59.266686264557279</v>
      </c>
    </row>
    <row r="18" spans="1:14">
      <c r="A18" s="9">
        <v>13</v>
      </c>
      <c r="B18" s="10" t="s">
        <v>14</v>
      </c>
      <c r="C18" s="11">
        <v>2748.5</v>
      </c>
      <c r="D18" s="12">
        <v>1396.0099999999998</v>
      </c>
      <c r="E18" s="12">
        <f t="shared" si="0"/>
        <v>50.791704566126974</v>
      </c>
      <c r="F18" s="12">
        <v>4518.5200000000004</v>
      </c>
      <c r="G18" s="13">
        <v>5568.4299999999994</v>
      </c>
      <c r="H18" s="12">
        <f t="shared" si="1"/>
        <v>123.23570549648997</v>
      </c>
      <c r="I18" s="12">
        <v>87.679999999999396</v>
      </c>
      <c r="J18" s="12">
        <v>27.35</v>
      </c>
      <c r="K18" s="11">
        <f t="shared" si="2"/>
        <v>31.19297445255496</v>
      </c>
      <c r="L18" s="11">
        <v>7354.7</v>
      </c>
      <c r="M18" s="11">
        <f t="shared" si="4"/>
        <v>6991.7899999999991</v>
      </c>
      <c r="N18" s="11">
        <f t="shared" si="3"/>
        <v>95.065604307449647</v>
      </c>
    </row>
    <row r="19" spans="1:14">
      <c r="A19" s="9">
        <v>14</v>
      </c>
      <c r="B19" s="10" t="s">
        <v>15</v>
      </c>
      <c r="C19" s="11">
        <v>245.39</v>
      </c>
      <c r="D19" s="12">
        <v>136.9</v>
      </c>
      <c r="E19" s="12">
        <f t="shared" si="0"/>
        <v>55.788744447614</v>
      </c>
      <c r="F19" s="12">
        <v>439.45</v>
      </c>
      <c r="G19" s="13">
        <v>206.45</v>
      </c>
      <c r="H19" s="12">
        <f t="shared" si="1"/>
        <v>46.979178518602801</v>
      </c>
      <c r="I19" s="12">
        <v>294.42</v>
      </c>
      <c r="J19" s="12">
        <v>78.759999999999991</v>
      </c>
      <c r="K19" s="11">
        <f t="shared" si="2"/>
        <v>26.750900074723177</v>
      </c>
      <c r="L19" s="11">
        <v>979.26</v>
      </c>
      <c r="M19" s="11">
        <f t="shared" si="4"/>
        <v>422.11</v>
      </c>
      <c r="N19" s="11">
        <f t="shared" si="3"/>
        <v>43.104997651287711</v>
      </c>
    </row>
    <row r="20" spans="1:14">
      <c r="A20" s="9">
        <v>15</v>
      </c>
      <c r="B20" s="10" t="s">
        <v>16</v>
      </c>
      <c r="C20" s="11">
        <v>10.26</v>
      </c>
      <c r="D20" s="12">
        <v>2.38</v>
      </c>
      <c r="E20" s="12">
        <f t="shared" si="0"/>
        <v>23.196881091617932</v>
      </c>
      <c r="F20" s="12">
        <v>132.65</v>
      </c>
      <c r="G20" s="13">
        <v>79.44</v>
      </c>
      <c r="H20" s="12">
        <f t="shared" si="1"/>
        <v>59.886920467395399</v>
      </c>
      <c r="I20" s="12">
        <v>1.06</v>
      </c>
      <c r="J20" s="12">
        <v>0</v>
      </c>
      <c r="K20" s="11">
        <f t="shared" si="2"/>
        <v>0</v>
      </c>
      <c r="L20" s="11">
        <v>143.97</v>
      </c>
      <c r="M20" s="11">
        <f t="shared" si="4"/>
        <v>81.819999999999993</v>
      </c>
      <c r="N20" s="11">
        <f t="shared" si="3"/>
        <v>56.831284295339302</v>
      </c>
    </row>
    <row r="21" spans="1:14">
      <c r="A21" s="9">
        <v>16</v>
      </c>
      <c r="B21" s="10" t="s">
        <v>17</v>
      </c>
      <c r="C21" s="11">
        <v>107.45</v>
      </c>
      <c r="D21" s="12">
        <v>41.34</v>
      </c>
      <c r="E21" s="12">
        <f t="shared" si="0"/>
        <v>38.473708701721733</v>
      </c>
      <c r="F21" s="12">
        <v>59.28</v>
      </c>
      <c r="G21" s="13">
        <v>23.57</v>
      </c>
      <c r="H21" s="12">
        <f t="shared" si="1"/>
        <v>39.760458839406212</v>
      </c>
      <c r="I21" s="12">
        <v>8.2599999999999891</v>
      </c>
      <c r="J21" s="12">
        <v>33.82</v>
      </c>
      <c r="K21" s="11">
        <f t="shared" si="2"/>
        <v>409.44309927360825</v>
      </c>
      <c r="L21" s="11">
        <v>174.99</v>
      </c>
      <c r="M21" s="11">
        <f t="shared" si="4"/>
        <v>98.72999999999999</v>
      </c>
      <c r="N21" s="11">
        <f t="shared" si="3"/>
        <v>56.420366878107309</v>
      </c>
    </row>
    <row r="22" spans="1:14">
      <c r="A22" s="9">
        <v>17</v>
      </c>
      <c r="B22" s="10" t="s">
        <v>18</v>
      </c>
      <c r="C22" s="11">
        <v>443.58</v>
      </c>
      <c r="D22" s="12">
        <v>84.25</v>
      </c>
      <c r="E22" s="12">
        <f t="shared" si="0"/>
        <v>18.993191757969253</v>
      </c>
      <c r="F22" s="12">
        <v>79.5</v>
      </c>
      <c r="G22" s="13">
        <v>73.67</v>
      </c>
      <c r="H22" s="12">
        <f t="shared" si="1"/>
        <v>92.666666666666657</v>
      </c>
      <c r="I22" s="12">
        <v>1.5000000000001099</v>
      </c>
      <c r="J22" s="12">
        <v>0.12</v>
      </c>
      <c r="K22" s="11">
        <f t="shared" si="2"/>
        <v>7.9999999999994129</v>
      </c>
      <c r="L22" s="11">
        <v>524.58000000000004</v>
      </c>
      <c r="M22" s="11">
        <f t="shared" si="4"/>
        <v>158.04000000000002</v>
      </c>
      <c r="N22" s="11">
        <f t="shared" si="3"/>
        <v>30.126958709825004</v>
      </c>
    </row>
    <row r="23" spans="1:14">
      <c r="A23" s="9">
        <v>18</v>
      </c>
      <c r="B23" s="10" t="s">
        <v>19</v>
      </c>
      <c r="C23" s="11">
        <v>3602.72</v>
      </c>
      <c r="D23" s="12">
        <v>1039.79</v>
      </c>
      <c r="E23" s="12">
        <f t="shared" si="0"/>
        <v>28.861249278323047</v>
      </c>
      <c r="F23" s="12">
        <v>6057.64</v>
      </c>
      <c r="G23" s="13">
        <v>3880.61</v>
      </c>
      <c r="H23" s="12">
        <f t="shared" si="1"/>
        <v>64.061416657312094</v>
      </c>
      <c r="I23" s="12">
        <v>1267.3800000000001</v>
      </c>
      <c r="J23" s="12">
        <v>910.94999999999993</v>
      </c>
      <c r="K23" s="11">
        <f t="shared" si="2"/>
        <v>71.876627373005718</v>
      </c>
      <c r="L23" s="11">
        <v>10927.74</v>
      </c>
      <c r="M23" s="11">
        <f t="shared" si="4"/>
        <v>5831.3499999999995</v>
      </c>
      <c r="N23" s="11">
        <f t="shared" si="3"/>
        <v>53.36281792941633</v>
      </c>
    </row>
    <row r="24" spans="1:14">
      <c r="A24" s="9">
        <v>19</v>
      </c>
      <c r="B24" s="10" t="s">
        <v>20</v>
      </c>
      <c r="C24" s="11">
        <v>1655.56</v>
      </c>
      <c r="D24" s="12">
        <v>963.49</v>
      </c>
      <c r="E24" s="12">
        <f t="shared" si="0"/>
        <v>58.197226316170969</v>
      </c>
      <c r="F24" s="12">
        <v>6227.74</v>
      </c>
      <c r="G24" s="13">
        <v>6186.89</v>
      </c>
      <c r="H24" s="12">
        <f t="shared" si="1"/>
        <v>99.344063817693112</v>
      </c>
      <c r="I24" s="12">
        <v>115.340000000001</v>
      </c>
      <c r="J24" s="12">
        <v>64.069999999999993</v>
      </c>
      <c r="K24" s="11">
        <f t="shared" si="2"/>
        <v>55.548812207386369</v>
      </c>
      <c r="L24" s="11">
        <v>7998.64</v>
      </c>
      <c r="M24" s="11">
        <f t="shared" si="4"/>
        <v>7214.45</v>
      </c>
      <c r="N24" s="11">
        <f t="shared" si="3"/>
        <v>90.195958312913191</v>
      </c>
    </row>
    <row r="25" spans="1:14">
      <c r="A25" s="9">
        <v>20</v>
      </c>
      <c r="B25" s="10" t="s">
        <v>21</v>
      </c>
      <c r="C25" s="11">
        <v>485.79</v>
      </c>
      <c r="D25" s="12">
        <v>226.17000000000002</v>
      </c>
      <c r="E25" s="12">
        <f t="shared" si="0"/>
        <v>46.557154325943308</v>
      </c>
      <c r="F25" s="12">
        <v>749.82</v>
      </c>
      <c r="G25" s="13">
        <v>616.4</v>
      </c>
      <c r="H25" s="12">
        <f t="shared" si="1"/>
        <v>82.206396201755084</v>
      </c>
      <c r="I25" s="12">
        <v>51.179999999999801</v>
      </c>
      <c r="J25" s="12">
        <v>17.54</v>
      </c>
      <c r="K25" s="11">
        <f t="shared" si="2"/>
        <v>34.271199687378015</v>
      </c>
      <c r="L25" s="11">
        <v>1286.79</v>
      </c>
      <c r="M25" s="11">
        <f t="shared" si="4"/>
        <v>860.1099999999999</v>
      </c>
      <c r="N25" s="11">
        <f t="shared" si="3"/>
        <v>66.841520372399529</v>
      </c>
    </row>
    <row r="26" spans="1:14">
      <c r="A26" s="9">
        <v>21</v>
      </c>
      <c r="B26" s="10" t="s">
        <v>22</v>
      </c>
      <c r="C26" s="11">
        <v>746.4</v>
      </c>
      <c r="D26" s="12">
        <v>274.78999999999996</v>
      </c>
      <c r="E26" s="12">
        <f t="shared" si="0"/>
        <v>36.815380493033224</v>
      </c>
      <c r="F26" s="12">
        <v>564.75</v>
      </c>
      <c r="G26" s="13">
        <v>172.66</v>
      </c>
      <c r="H26" s="12">
        <f t="shared" si="1"/>
        <v>30.572819831783978</v>
      </c>
      <c r="I26" s="12">
        <v>15.169999999999799</v>
      </c>
      <c r="J26" s="12">
        <v>1.74</v>
      </c>
      <c r="K26" s="11">
        <f t="shared" si="2"/>
        <v>11.470006591957963</v>
      </c>
      <c r="L26" s="11">
        <v>1326.32</v>
      </c>
      <c r="M26" s="11">
        <f t="shared" si="4"/>
        <v>449.18999999999994</v>
      </c>
      <c r="N26" s="11">
        <f t="shared" si="3"/>
        <v>33.867392484468297</v>
      </c>
    </row>
    <row r="27" spans="1:14">
      <c r="A27" s="9">
        <v>22</v>
      </c>
      <c r="B27" s="10" t="s">
        <v>23</v>
      </c>
      <c r="C27" s="11">
        <v>1053.6099999999999</v>
      </c>
      <c r="D27" s="12">
        <v>258.19</v>
      </c>
      <c r="E27" s="12">
        <f t="shared" si="0"/>
        <v>24.50527234935128</v>
      </c>
      <c r="F27" s="12">
        <v>868.42</v>
      </c>
      <c r="G27" s="13">
        <v>661.74</v>
      </c>
      <c r="H27" s="12">
        <f t="shared" si="1"/>
        <v>76.200456000552734</v>
      </c>
      <c r="I27" s="12">
        <v>7.9300000000002902</v>
      </c>
      <c r="J27" s="12">
        <v>7.21</v>
      </c>
      <c r="K27" s="11">
        <f t="shared" si="2"/>
        <v>90.920554854977752</v>
      </c>
      <c r="L27" s="11">
        <v>1929.96</v>
      </c>
      <c r="M27" s="11">
        <f t="shared" si="4"/>
        <v>927.1400000000001</v>
      </c>
      <c r="N27" s="11">
        <f t="shared" si="3"/>
        <v>48.03933760285188</v>
      </c>
    </row>
    <row r="28" spans="1:14">
      <c r="A28" s="9">
        <v>23</v>
      </c>
      <c r="B28" s="10" t="s">
        <v>24</v>
      </c>
      <c r="C28" s="11">
        <v>0</v>
      </c>
      <c r="D28" s="12">
        <v>0</v>
      </c>
      <c r="E28" s="12">
        <v>0</v>
      </c>
      <c r="F28" s="12">
        <v>8.9</v>
      </c>
      <c r="G28" s="13">
        <v>4.67</v>
      </c>
      <c r="H28" s="12">
        <f t="shared" si="1"/>
        <v>52.471910112359545</v>
      </c>
      <c r="I28" s="12">
        <v>0.59</v>
      </c>
      <c r="J28" s="12">
        <v>0.03</v>
      </c>
      <c r="K28" s="11">
        <f t="shared" si="2"/>
        <v>5.0847457627118651</v>
      </c>
      <c r="L28" s="11">
        <v>9.49</v>
      </c>
      <c r="M28" s="11">
        <f t="shared" si="4"/>
        <v>4.7</v>
      </c>
      <c r="N28" s="11">
        <f t="shared" si="3"/>
        <v>49.525816649104321</v>
      </c>
    </row>
    <row r="29" spans="1:14">
      <c r="A29" s="9">
        <v>24</v>
      </c>
      <c r="B29" s="10" t="s">
        <v>25</v>
      </c>
      <c r="C29" s="11">
        <v>64.31</v>
      </c>
      <c r="D29" s="12">
        <v>19.13</v>
      </c>
      <c r="E29" s="12">
        <f t="shared" si="0"/>
        <v>29.746540195925981</v>
      </c>
      <c r="F29" s="12">
        <v>198.43</v>
      </c>
      <c r="G29" s="13">
        <v>99.39</v>
      </c>
      <c r="H29" s="12">
        <f t="shared" si="1"/>
        <v>50.0881923096306</v>
      </c>
      <c r="I29" s="12">
        <v>1.5999999999999699</v>
      </c>
      <c r="J29" s="12">
        <v>2.1599999999999997</v>
      </c>
      <c r="K29" s="11">
        <f t="shared" si="2"/>
        <v>135.00000000000253</v>
      </c>
      <c r="L29" s="11">
        <v>264.33999999999997</v>
      </c>
      <c r="M29" s="11">
        <f t="shared" si="4"/>
        <v>120.67999999999999</v>
      </c>
      <c r="N29" s="11">
        <f t="shared" si="3"/>
        <v>45.653325262918969</v>
      </c>
    </row>
    <row r="30" spans="1:14">
      <c r="A30" s="9">
        <v>25</v>
      </c>
      <c r="B30" s="10" t="s">
        <v>26</v>
      </c>
      <c r="C30" s="11">
        <v>0</v>
      </c>
      <c r="D30" s="12">
        <v>0</v>
      </c>
      <c r="E30" s="12">
        <v>0</v>
      </c>
      <c r="F30" s="12">
        <v>1.95</v>
      </c>
      <c r="G30" s="13">
        <v>0</v>
      </c>
      <c r="H30" s="12">
        <f t="shared" si="1"/>
        <v>0</v>
      </c>
      <c r="I30" s="12">
        <v>0</v>
      </c>
      <c r="J30" s="12">
        <v>0.15</v>
      </c>
      <c r="K30" s="11" t="e">
        <f t="shared" si="2"/>
        <v>#DIV/0!</v>
      </c>
      <c r="L30" s="11">
        <v>1.95</v>
      </c>
      <c r="M30" s="11">
        <f t="shared" si="4"/>
        <v>0.15</v>
      </c>
      <c r="N30" s="11">
        <f t="shared" si="3"/>
        <v>7.6923076923076925</v>
      </c>
    </row>
    <row r="31" spans="1:14">
      <c r="A31" s="9">
        <v>26</v>
      </c>
      <c r="B31" s="10" t="s">
        <v>27</v>
      </c>
      <c r="C31" s="11">
        <v>551.5</v>
      </c>
      <c r="D31" s="12">
        <v>331.67</v>
      </c>
      <c r="E31" s="12">
        <f t="shared" si="0"/>
        <v>60.139619220308248</v>
      </c>
      <c r="F31" s="12">
        <v>2901.75</v>
      </c>
      <c r="G31" s="13">
        <v>2643.08</v>
      </c>
      <c r="H31" s="12">
        <f t="shared" si="1"/>
        <v>91.085724131989309</v>
      </c>
      <c r="I31" s="12">
        <v>47.440000000000097</v>
      </c>
      <c r="J31" s="12">
        <v>3.13</v>
      </c>
      <c r="K31" s="11">
        <f t="shared" si="2"/>
        <v>6.5978077571669331</v>
      </c>
      <c r="L31" s="11">
        <v>3500.69</v>
      </c>
      <c r="M31" s="11">
        <f t="shared" si="4"/>
        <v>2977.88</v>
      </c>
      <c r="N31" s="11">
        <f t="shared" si="3"/>
        <v>85.065515655485058</v>
      </c>
    </row>
    <row r="32" spans="1:14">
      <c r="A32" s="9">
        <v>27</v>
      </c>
      <c r="B32" s="10" t="s">
        <v>28</v>
      </c>
      <c r="C32" s="11">
        <v>34.44</v>
      </c>
      <c r="D32" s="12">
        <v>45.03</v>
      </c>
      <c r="E32" s="12">
        <f t="shared" si="0"/>
        <v>130.74912891986062</v>
      </c>
      <c r="F32" s="12">
        <v>8.52</v>
      </c>
      <c r="G32" s="13">
        <v>84.4</v>
      </c>
      <c r="H32" s="12">
        <f t="shared" si="1"/>
        <v>990.61032863849778</v>
      </c>
      <c r="I32" s="12">
        <v>2.53000000000001</v>
      </c>
      <c r="J32" s="12">
        <v>0.25</v>
      </c>
      <c r="K32" s="11">
        <f t="shared" si="2"/>
        <v>9.8814229249011465</v>
      </c>
      <c r="L32" s="11">
        <v>45.49</v>
      </c>
      <c r="M32" s="11">
        <f t="shared" si="4"/>
        <v>129.68</v>
      </c>
      <c r="N32" s="11">
        <f t="shared" si="3"/>
        <v>285.07364255880412</v>
      </c>
    </row>
    <row r="33" spans="1:14">
      <c r="A33" s="9">
        <v>28</v>
      </c>
      <c r="B33" s="10" t="s">
        <v>29</v>
      </c>
      <c r="C33" s="11">
        <v>420.18</v>
      </c>
      <c r="D33" s="12">
        <v>124.41</v>
      </c>
      <c r="E33" s="12">
        <f t="shared" si="0"/>
        <v>29.608739111809225</v>
      </c>
      <c r="F33" s="12">
        <v>16.440000000000001</v>
      </c>
      <c r="G33" s="13">
        <v>457.53000000000003</v>
      </c>
      <c r="H33" s="12">
        <f t="shared" si="1"/>
        <v>2783.0291970802919</v>
      </c>
      <c r="I33" s="12">
        <v>64.42</v>
      </c>
      <c r="J33" s="12">
        <v>7.25</v>
      </c>
      <c r="K33" s="11">
        <f t="shared" si="2"/>
        <v>11.254268860602297</v>
      </c>
      <c r="L33" s="11">
        <v>501.04</v>
      </c>
      <c r="M33" s="11">
        <f t="shared" si="4"/>
        <v>589.19000000000005</v>
      </c>
      <c r="N33" s="11">
        <f t="shared" si="3"/>
        <v>117.5934057161105</v>
      </c>
    </row>
    <row r="34" spans="1:14">
      <c r="A34" s="9">
        <v>29</v>
      </c>
      <c r="B34" s="10" t="s">
        <v>30</v>
      </c>
      <c r="C34" s="11">
        <v>20.22</v>
      </c>
      <c r="D34" s="12">
        <v>10.66</v>
      </c>
      <c r="E34" s="12">
        <f t="shared" si="0"/>
        <v>52.720079129574685</v>
      </c>
      <c r="F34" s="12">
        <v>76.37</v>
      </c>
      <c r="G34" s="13">
        <v>70.3</v>
      </c>
      <c r="H34" s="12">
        <f t="shared" si="1"/>
        <v>92.051852821788643</v>
      </c>
      <c r="I34" s="12">
        <v>0.53000000000000103</v>
      </c>
      <c r="J34" s="12">
        <v>0.11</v>
      </c>
      <c r="K34" s="11">
        <f t="shared" si="2"/>
        <v>20.754716981132034</v>
      </c>
      <c r="L34" s="11">
        <v>97.12</v>
      </c>
      <c r="M34" s="11">
        <f t="shared" si="4"/>
        <v>81.069999999999993</v>
      </c>
      <c r="N34" s="11">
        <f t="shared" si="3"/>
        <v>83.474052718286643</v>
      </c>
    </row>
    <row r="35" spans="1:14">
      <c r="A35" s="9">
        <v>30</v>
      </c>
      <c r="B35" s="10" t="s">
        <v>31</v>
      </c>
      <c r="C35" s="11">
        <v>0</v>
      </c>
      <c r="D35" s="12">
        <v>0.16</v>
      </c>
      <c r="E35" s="12">
        <v>0</v>
      </c>
      <c r="F35" s="12">
        <v>5.91</v>
      </c>
      <c r="G35" s="13">
        <v>4.1400000000000006</v>
      </c>
      <c r="H35" s="12">
        <f t="shared" si="1"/>
        <v>70.050761421319805</v>
      </c>
      <c r="I35" s="12">
        <v>0.37</v>
      </c>
      <c r="J35" s="12">
        <v>0</v>
      </c>
      <c r="K35" s="11">
        <f t="shared" si="2"/>
        <v>0</v>
      </c>
      <c r="L35" s="11">
        <v>6.28</v>
      </c>
      <c r="M35" s="11">
        <f t="shared" si="4"/>
        <v>4.3000000000000007</v>
      </c>
      <c r="N35" s="11">
        <f t="shared" si="3"/>
        <v>68.471337579617838</v>
      </c>
    </row>
    <row r="36" spans="1:14">
      <c r="A36" s="9">
        <v>31</v>
      </c>
      <c r="B36" s="10" t="s">
        <v>32</v>
      </c>
      <c r="C36" s="11">
        <v>183.13</v>
      </c>
      <c r="D36" s="12">
        <v>74.64</v>
      </c>
      <c r="E36" s="12">
        <f t="shared" si="0"/>
        <v>40.757931524053951</v>
      </c>
      <c r="F36" s="12">
        <v>1065.1600000000001</v>
      </c>
      <c r="G36" s="13">
        <v>1023.5900000000001</v>
      </c>
      <c r="H36" s="12">
        <f t="shared" si="1"/>
        <v>96.097299936159828</v>
      </c>
      <c r="I36" s="12">
        <v>5.4700000000000299</v>
      </c>
      <c r="J36" s="12">
        <v>7.0000000000000007E-2</v>
      </c>
      <c r="K36" s="11">
        <f t="shared" si="2"/>
        <v>1.2797074954296093</v>
      </c>
      <c r="L36" s="11">
        <v>1253.76</v>
      </c>
      <c r="M36" s="11">
        <f t="shared" si="4"/>
        <v>1098.3000000000002</v>
      </c>
      <c r="N36" s="11">
        <f t="shared" si="3"/>
        <v>87.600497702909664</v>
      </c>
    </row>
    <row r="37" spans="1:14" s="3" customFormat="1">
      <c r="A37" s="23" t="s">
        <v>33</v>
      </c>
      <c r="B37" s="24"/>
      <c r="C37" s="14">
        <f>SUM(C18:C36)</f>
        <v>12373.039999999999</v>
      </c>
      <c r="D37" s="15">
        <v>5029.01</v>
      </c>
      <c r="E37" s="16">
        <f t="shared" si="0"/>
        <v>40.644902142076653</v>
      </c>
      <c r="F37" s="15">
        <f>SUM(F18:F36)</f>
        <v>23981.199999999997</v>
      </c>
      <c r="G37" s="15">
        <v>21856.959999999999</v>
      </c>
      <c r="H37" s="16">
        <f t="shared" si="1"/>
        <v>91.14206128133705</v>
      </c>
      <c r="I37" s="15">
        <f>SUM(I18:I36)</f>
        <v>1972.8700000000006</v>
      </c>
      <c r="J37" s="15">
        <v>1154.7099999999998</v>
      </c>
      <c r="K37" s="17">
        <f t="shared" si="2"/>
        <v>58.529452016605219</v>
      </c>
      <c r="L37" s="14">
        <f>SUM(L18:L36)</f>
        <v>38327.11</v>
      </c>
      <c r="M37" s="11">
        <f t="shared" si="4"/>
        <v>28040.68</v>
      </c>
      <c r="N37" s="17">
        <f t="shared" si="3"/>
        <v>73.16147760684278</v>
      </c>
    </row>
    <row r="38" spans="1:14">
      <c r="A38" s="9">
        <v>32</v>
      </c>
      <c r="B38" s="10" t="s">
        <v>34</v>
      </c>
      <c r="C38" s="11">
        <v>13041.74</v>
      </c>
      <c r="D38" s="12">
        <v>7250.4000000000005</v>
      </c>
      <c r="E38" s="12">
        <f t="shared" si="0"/>
        <v>55.593808801586299</v>
      </c>
      <c r="F38" s="12">
        <v>0</v>
      </c>
      <c r="G38" s="13">
        <v>0</v>
      </c>
      <c r="H38" s="12" t="e">
        <f t="shared" si="1"/>
        <v>#DIV/0!</v>
      </c>
      <c r="I38" s="12">
        <v>373.6</v>
      </c>
      <c r="J38" s="12">
        <v>285.07</v>
      </c>
      <c r="K38" s="11">
        <f t="shared" si="2"/>
        <v>76.30353319057815</v>
      </c>
      <c r="L38" s="11">
        <v>13415.34</v>
      </c>
      <c r="M38" s="11">
        <f t="shared" si="4"/>
        <v>7535.47</v>
      </c>
      <c r="N38" s="11">
        <f t="shared" si="3"/>
        <v>56.17054804425382</v>
      </c>
    </row>
    <row r="39" spans="1:14" s="3" customFormat="1">
      <c r="A39" s="23" t="s">
        <v>35</v>
      </c>
      <c r="B39" s="24"/>
      <c r="C39" s="14">
        <f>SUM(C38:C38)</f>
        <v>13041.74</v>
      </c>
      <c r="D39" s="15">
        <v>7250.4000000000005</v>
      </c>
      <c r="E39" s="16">
        <f t="shared" si="0"/>
        <v>55.593808801586299</v>
      </c>
      <c r="F39" s="15">
        <f>SUM(F38:F38)</f>
        <v>0</v>
      </c>
      <c r="G39" s="15">
        <v>0</v>
      </c>
      <c r="H39" s="16" t="e">
        <f t="shared" si="1"/>
        <v>#DIV/0!</v>
      </c>
      <c r="I39" s="15">
        <f>SUM(I38:I38)</f>
        <v>373.6</v>
      </c>
      <c r="J39" s="15">
        <v>285.07</v>
      </c>
      <c r="K39" s="17">
        <f t="shared" si="2"/>
        <v>76.30353319057815</v>
      </c>
      <c r="L39" s="14">
        <f>SUM(L38:L38)</f>
        <v>13415.34</v>
      </c>
      <c r="M39" s="11">
        <f t="shared" si="4"/>
        <v>7535.47</v>
      </c>
      <c r="N39" s="17">
        <f t="shared" si="3"/>
        <v>56.17054804425382</v>
      </c>
    </row>
    <row r="40" spans="1:14">
      <c r="A40" s="9">
        <v>33</v>
      </c>
      <c r="B40" s="10" t="s">
        <v>36</v>
      </c>
      <c r="C40" s="11">
        <v>3449.46</v>
      </c>
      <c r="D40" s="12">
        <v>1341.5900000000001</v>
      </c>
      <c r="E40" s="12">
        <f t="shared" si="0"/>
        <v>38.892754228198037</v>
      </c>
      <c r="F40" s="12">
        <v>3184.51</v>
      </c>
      <c r="G40" s="13">
        <v>1371.48</v>
      </c>
      <c r="H40" s="12">
        <f t="shared" si="1"/>
        <v>43.067222272814334</v>
      </c>
      <c r="I40" s="12">
        <v>366.849999999999</v>
      </c>
      <c r="J40" s="12">
        <v>237.15999999999997</v>
      </c>
      <c r="K40" s="11">
        <f t="shared" si="2"/>
        <v>64.647676161919208</v>
      </c>
      <c r="L40" s="11">
        <v>7000.82</v>
      </c>
      <c r="M40" s="11">
        <f t="shared" si="4"/>
        <v>2950.23</v>
      </c>
      <c r="N40" s="11">
        <f t="shared" si="3"/>
        <v>42.141206315831575</v>
      </c>
    </row>
    <row r="41" spans="1:14" s="3" customFormat="1">
      <c r="A41" s="23" t="s">
        <v>37</v>
      </c>
      <c r="B41" s="24"/>
      <c r="C41" s="14">
        <f>SUM(C40:C40)</f>
        <v>3449.46</v>
      </c>
      <c r="D41" s="15">
        <v>1341.5900000000001</v>
      </c>
      <c r="E41" s="16">
        <f t="shared" si="0"/>
        <v>38.892754228198037</v>
      </c>
      <c r="F41" s="15">
        <f>SUM(F40:F40)</f>
        <v>3184.51</v>
      </c>
      <c r="G41" s="15">
        <v>1371.48</v>
      </c>
      <c r="H41" s="16">
        <f t="shared" si="1"/>
        <v>43.067222272814334</v>
      </c>
      <c r="I41" s="15">
        <f>SUM(I40:I40)</f>
        <v>366.849999999999</v>
      </c>
      <c r="J41" s="15">
        <v>237.15999999999997</v>
      </c>
      <c r="K41" s="17">
        <f t="shared" si="2"/>
        <v>64.647676161919208</v>
      </c>
      <c r="L41" s="14">
        <f>SUM(L40:L40)</f>
        <v>7000.82</v>
      </c>
      <c r="M41" s="11">
        <f t="shared" si="4"/>
        <v>2950.23</v>
      </c>
      <c r="N41" s="17">
        <f t="shared" si="3"/>
        <v>42.141206315831575</v>
      </c>
    </row>
    <row r="42" spans="1:14">
      <c r="A42" s="9">
        <v>34</v>
      </c>
      <c r="B42" s="10" t="s">
        <v>38</v>
      </c>
      <c r="C42" s="11">
        <v>507.47</v>
      </c>
      <c r="D42" s="12">
        <v>199.92</v>
      </c>
      <c r="E42" s="12">
        <f t="shared" si="0"/>
        <v>39.395432242300032</v>
      </c>
      <c r="F42" s="12">
        <v>872.33</v>
      </c>
      <c r="G42" s="13">
        <v>251.24</v>
      </c>
      <c r="H42" s="12">
        <f t="shared" si="1"/>
        <v>28.801027134226725</v>
      </c>
      <c r="I42" s="12">
        <v>10.399999999999901</v>
      </c>
      <c r="J42" s="12">
        <v>11.29</v>
      </c>
      <c r="K42" s="11">
        <f t="shared" si="2"/>
        <v>108.55769230769334</v>
      </c>
      <c r="L42" s="11">
        <v>1390.2</v>
      </c>
      <c r="M42" s="11">
        <f t="shared" si="4"/>
        <v>462.45</v>
      </c>
      <c r="N42" s="11">
        <f t="shared" si="3"/>
        <v>33.264997842037111</v>
      </c>
    </row>
    <row r="43" spans="1:14">
      <c r="A43" s="9">
        <v>35</v>
      </c>
      <c r="B43" s="10" t="s">
        <v>39</v>
      </c>
      <c r="C43" s="11">
        <v>44.63</v>
      </c>
      <c r="D43" s="12">
        <v>3.08</v>
      </c>
      <c r="E43" s="12">
        <f t="shared" si="0"/>
        <v>6.9011875420120994</v>
      </c>
      <c r="F43" s="12">
        <v>148.16999999999999</v>
      </c>
      <c r="G43" s="13">
        <v>47.48</v>
      </c>
      <c r="H43" s="12">
        <f t="shared" si="1"/>
        <v>32.044273469663224</v>
      </c>
      <c r="I43" s="12">
        <v>18.649999999999999</v>
      </c>
      <c r="J43" s="12">
        <v>10.38</v>
      </c>
      <c r="K43" s="11">
        <f t="shared" si="2"/>
        <v>55.656836461126012</v>
      </c>
      <c r="L43" s="11">
        <v>211.45</v>
      </c>
      <c r="M43" s="11">
        <f t="shared" si="4"/>
        <v>60.94</v>
      </c>
      <c r="N43" s="11">
        <f t="shared" si="3"/>
        <v>28.820052021754549</v>
      </c>
    </row>
    <row r="44" spans="1:14">
      <c r="A44" s="9">
        <v>36</v>
      </c>
      <c r="B44" s="10" t="s">
        <v>40</v>
      </c>
      <c r="C44" s="11">
        <v>296.91000000000003</v>
      </c>
      <c r="D44" s="12">
        <v>154.52000000000001</v>
      </c>
      <c r="E44" s="12">
        <f t="shared" si="0"/>
        <v>52.042706544070597</v>
      </c>
      <c r="F44" s="12">
        <v>103.91</v>
      </c>
      <c r="G44" s="13">
        <v>19.28</v>
      </c>
      <c r="H44" s="12">
        <f t="shared" si="1"/>
        <v>18.55451833317294</v>
      </c>
      <c r="I44" s="12">
        <v>74.41</v>
      </c>
      <c r="J44" s="12">
        <v>45.24</v>
      </c>
      <c r="K44" s="11">
        <f t="shared" si="2"/>
        <v>60.798279801102005</v>
      </c>
      <c r="L44" s="11">
        <v>475.23</v>
      </c>
      <c r="M44" s="11">
        <f t="shared" si="4"/>
        <v>219.04000000000002</v>
      </c>
      <c r="N44" s="11">
        <f t="shared" si="3"/>
        <v>46.091366285798458</v>
      </c>
    </row>
    <row r="45" spans="1:14">
      <c r="A45" s="9">
        <v>37</v>
      </c>
      <c r="B45" s="10" t="s">
        <v>41</v>
      </c>
      <c r="C45" s="11">
        <v>141.44999999999999</v>
      </c>
      <c r="D45" s="12">
        <v>62.39</v>
      </c>
      <c r="E45" s="12">
        <f t="shared" si="0"/>
        <v>44.10745846588901</v>
      </c>
      <c r="F45" s="12">
        <v>102.98</v>
      </c>
      <c r="G45" s="13">
        <v>62.59</v>
      </c>
      <c r="H45" s="12">
        <f t="shared" si="1"/>
        <v>60.778791998446302</v>
      </c>
      <c r="I45" s="12">
        <v>100.66</v>
      </c>
      <c r="J45" s="12">
        <v>69.13</v>
      </c>
      <c r="K45" s="11">
        <f t="shared" si="2"/>
        <v>68.676733558513803</v>
      </c>
      <c r="L45" s="11">
        <v>345.09</v>
      </c>
      <c r="M45" s="11">
        <f t="shared" si="4"/>
        <v>194.11</v>
      </c>
      <c r="N45" s="11">
        <f t="shared" si="3"/>
        <v>56.249094439131831</v>
      </c>
    </row>
    <row r="46" spans="1:14">
      <c r="A46" s="9">
        <v>38</v>
      </c>
      <c r="B46" s="10" t="s">
        <v>42</v>
      </c>
      <c r="C46" s="11">
        <v>79.02</v>
      </c>
      <c r="D46" s="12">
        <v>36.819999999999993</v>
      </c>
      <c r="E46" s="12">
        <f t="shared" si="0"/>
        <v>46.595798532017199</v>
      </c>
      <c r="F46" s="12">
        <v>3.52</v>
      </c>
      <c r="G46" s="13">
        <v>31.490000000000002</v>
      </c>
      <c r="H46" s="12">
        <f t="shared" si="1"/>
        <v>894.60227272727286</v>
      </c>
      <c r="I46" s="12">
        <v>42.49</v>
      </c>
      <c r="J46" s="12">
        <v>4.1500000000000004</v>
      </c>
      <c r="K46" s="11">
        <f t="shared" si="2"/>
        <v>9.7670040009413981</v>
      </c>
      <c r="L46" s="11">
        <v>125.03</v>
      </c>
      <c r="M46" s="11">
        <f t="shared" si="4"/>
        <v>72.460000000000008</v>
      </c>
      <c r="N46" s="11">
        <f t="shared" si="3"/>
        <v>57.954091018155651</v>
      </c>
    </row>
    <row r="47" spans="1:14">
      <c r="A47" s="9">
        <v>39</v>
      </c>
      <c r="B47" s="10" t="s">
        <v>43</v>
      </c>
      <c r="C47" s="11">
        <v>12.61</v>
      </c>
      <c r="D47" s="12">
        <v>2.33</v>
      </c>
      <c r="E47" s="12">
        <f t="shared" si="0"/>
        <v>18.477398889770026</v>
      </c>
      <c r="F47" s="12">
        <v>29.09</v>
      </c>
      <c r="G47" s="13">
        <v>13.94</v>
      </c>
      <c r="H47" s="12">
        <f t="shared" si="1"/>
        <v>47.920247507734615</v>
      </c>
      <c r="I47" s="12">
        <v>26.59</v>
      </c>
      <c r="J47" s="12">
        <v>30.35</v>
      </c>
      <c r="K47" s="11">
        <f t="shared" si="2"/>
        <v>114.14065438134638</v>
      </c>
      <c r="L47" s="11">
        <v>68.290000000000006</v>
      </c>
      <c r="M47" s="11">
        <f t="shared" si="4"/>
        <v>46.620000000000005</v>
      </c>
      <c r="N47" s="11">
        <f t="shared" si="3"/>
        <v>68.267681944647833</v>
      </c>
    </row>
    <row r="48" spans="1:14">
      <c r="A48" s="9">
        <v>40</v>
      </c>
      <c r="B48" s="10" t="s">
        <v>44</v>
      </c>
      <c r="C48" s="11">
        <v>80.45</v>
      </c>
      <c r="D48" s="12">
        <v>6.45</v>
      </c>
      <c r="E48" s="12">
        <f t="shared" si="0"/>
        <v>8.0174021131137341</v>
      </c>
      <c r="F48" s="12">
        <v>48.43</v>
      </c>
      <c r="G48" s="13">
        <v>7.73</v>
      </c>
      <c r="H48" s="12">
        <f t="shared" si="1"/>
        <v>15.961181086103657</v>
      </c>
      <c r="I48" s="12">
        <v>68.900000000000006</v>
      </c>
      <c r="J48" s="12">
        <v>5.8900000000000006</v>
      </c>
      <c r="K48" s="11">
        <f t="shared" si="2"/>
        <v>8.5486211901306248</v>
      </c>
      <c r="L48" s="11">
        <v>197.78</v>
      </c>
      <c r="M48" s="11">
        <f t="shared" si="4"/>
        <v>20.07</v>
      </c>
      <c r="N48" s="11">
        <f t="shared" si="3"/>
        <v>10.147638790575385</v>
      </c>
    </row>
    <row r="49" spans="1:18" s="3" customFormat="1">
      <c r="A49" s="23" t="s">
        <v>45</v>
      </c>
      <c r="B49" s="24"/>
      <c r="C49" s="14">
        <f>SUM(C42:C48)</f>
        <v>1162.54</v>
      </c>
      <c r="D49" s="15">
        <v>465.51</v>
      </c>
      <c r="E49" s="16">
        <f t="shared" si="0"/>
        <v>40.042493161525627</v>
      </c>
      <c r="F49" s="15">
        <f>SUM(F42:F48)</f>
        <v>1308.43</v>
      </c>
      <c r="G49" s="15">
        <v>433.74999999999994</v>
      </c>
      <c r="H49" s="16">
        <f t="shared" si="1"/>
        <v>33.150416911871474</v>
      </c>
      <c r="I49" s="15">
        <f>SUM(I42:I48)</f>
        <v>342.09999999999991</v>
      </c>
      <c r="J49" s="15">
        <v>176.43</v>
      </c>
      <c r="K49" s="17">
        <f t="shared" si="2"/>
        <v>51.572639579070469</v>
      </c>
      <c r="L49" s="14">
        <f>SUM(L42:L48)</f>
        <v>2813.0700000000006</v>
      </c>
      <c r="M49" s="11">
        <f t="shared" si="4"/>
        <v>1075.69</v>
      </c>
      <c r="N49" s="17">
        <f t="shared" si="3"/>
        <v>38.239005783716721</v>
      </c>
    </row>
    <row r="50" spans="1:18">
      <c r="A50" s="9">
        <v>41</v>
      </c>
      <c r="B50" s="10" t="s">
        <v>46</v>
      </c>
      <c r="C50" s="1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1">
        <v>0</v>
      </c>
      <c r="L50" s="11">
        <v>0</v>
      </c>
      <c r="M50" s="11">
        <f t="shared" si="4"/>
        <v>0</v>
      </c>
      <c r="N50" s="11">
        <v>0</v>
      </c>
    </row>
    <row r="51" spans="1:18">
      <c r="A51" s="9">
        <v>42</v>
      </c>
      <c r="B51" s="10" t="s">
        <v>47</v>
      </c>
      <c r="C51" s="11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1">
        <v>0</v>
      </c>
      <c r="L51" s="11">
        <v>0</v>
      </c>
      <c r="M51" s="11">
        <f t="shared" si="4"/>
        <v>0</v>
      </c>
      <c r="N51" s="11">
        <v>0</v>
      </c>
    </row>
    <row r="52" spans="1:18">
      <c r="A52" s="9">
        <v>43</v>
      </c>
      <c r="B52" s="10" t="s">
        <v>48</v>
      </c>
      <c r="C52" s="11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1">
        <v>0</v>
      </c>
      <c r="L52" s="11">
        <v>0</v>
      </c>
      <c r="M52" s="11">
        <f t="shared" si="4"/>
        <v>0</v>
      </c>
      <c r="N52" s="11">
        <v>0</v>
      </c>
    </row>
    <row r="53" spans="1:18">
      <c r="A53" s="9">
        <v>44</v>
      </c>
      <c r="B53" s="10" t="s">
        <v>49</v>
      </c>
      <c r="C53" s="11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1">
        <v>0</v>
      </c>
      <c r="L53" s="11">
        <v>0</v>
      </c>
      <c r="M53" s="11">
        <f t="shared" si="4"/>
        <v>0</v>
      </c>
      <c r="N53" s="11">
        <v>0</v>
      </c>
    </row>
    <row r="54" spans="1:18">
      <c r="A54" s="9">
        <v>45</v>
      </c>
      <c r="B54" s="10" t="s">
        <v>50</v>
      </c>
      <c r="C54" s="1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1">
        <v>0</v>
      </c>
      <c r="L54" s="11">
        <v>0</v>
      </c>
      <c r="M54" s="11">
        <f t="shared" si="4"/>
        <v>0</v>
      </c>
      <c r="N54" s="11">
        <v>0</v>
      </c>
    </row>
    <row r="55" spans="1:18">
      <c r="A55" s="9">
        <v>46</v>
      </c>
      <c r="B55" s="10" t="s">
        <v>51</v>
      </c>
      <c r="C55" s="11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1">
        <v>0</v>
      </c>
      <c r="L55" s="11">
        <v>0</v>
      </c>
      <c r="M55" s="11">
        <f t="shared" si="4"/>
        <v>0</v>
      </c>
      <c r="N55" s="11">
        <v>0</v>
      </c>
    </row>
    <row r="56" spans="1:18" s="3" customFormat="1">
      <c r="A56" s="23" t="s">
        <v>52</v>
      </c>
      <c r="B56" s="24"/>
      <c r="C56" s="17">
        <f>SUM(C50:C55)</f>
        <v>0</v>
      </c>
      <c r="D56" s="16">
        <f>SUM(D50:D55)</f>
        <v>0</v>
      </c>
      <c r="E56" s="16">
        <f>SUM(E50:E55)</f>
        <v>0</v>
      </c>
      <c r="F56" s="16">
        <f t="shared" ref="F56:N56" si="5">SUM(F50:F55)</f>
        <v>0</v>
      </c>
      <c r="G56" s="16">
        <f t="shared" si="5"/>
        <v>0</v>
      </c>
      <c r="H56" s="16">
        <f t="shared" si="5"/>
        <v>0</v>
      </c>
      <c r="I56" s="16">
        <f t="shared" si="5"/>
        <v>0</v>
      </c>
      <c r="J56" s="16">
        <v>0</v>
      </c>
      <c r="K56" s="17">
        <f t="shared" si="5"/>
        <v>0</v>
      </c>
      <c r="L56" s="17">
        <f t="shared" si="5"/>
        <v>0</v>
      </c>
      <c r="M56" s="17">
        <f t="shared" si="4"/>
        <v>0</v>
      </c>
      <c r="N56" s="17">
        <f t="shared" si="5"/>
        <v>0</v>
      </c>
    </row>
    <row r="57" spans="1:18" s="3" customFormat="1">
      <c r="A57" s="23" t="s">
        <v>53</v>
      </c>
      <c r="B57" s="24"/>
      <c r="C57" s="17">
        <f>SUM(C17+C37+C39+C41+C49+C56)</f>
        <v>44668</v>
      </c>
      <c r="D57" s="16">
        <f>SUM(D17+D37+D39+D41+D49+D56)</f>
        <v>20536.16</v>
      </c>
      <c r="E57" s="16">
        <f t="shared" si="0"/>
        <v>45.975105220739678</v>
      </c>
      <c r="F57" s="16">
        <f>SUM(F17+F37+F39+F41+F49+F56)</f>
        <v>58302.05</v>
      </c>
      <c r="G57" s="15">
        <v>44328.99</v>
      </c>
      <c r="H57" s="16">
        <f t="shared" si="1"/>
        <v>76.03332987433545</v>
      </c>
      <c r="I57" s="16">
        <f>SUM(I17+I37+I39+I41+I49+I56)</f>
        <v>7741.2400000000016</v>
      </c>
      <c r="J57" s="16">
        <f>J17+J37+J39+J41+J49+J56</f>
        <v>3869.4299999999994</v>
      </c>
      <c r="K57" s="17">
        <f t="shared" si="2"/>
        <v>49.984627785729401</v>
      </c>
      <c r="L57" s="17">
        <f>SUM(L17+L37+L39+L41+L49+L56)</f>
        <v>110711.29000000001</v>
      </c>
      <c r="M57" s="17">
        <f t="shared" si="4"/>
        <v>68734.579999999987</v>
      </c>
      <c r="N57" s="17">
        <f t="shared" si="3"/>
        <v>62.084526338732019</v>
      </c>
      <c r="R57" s="18"/>
    </row>
  </sheetData>
  <mergeCells count="15">
    <mergeCell ref="A2:J2"/>
    <mergeCell ref="K2:N2"/>
    <mergeCell ref="A3:A4"/>
    <mergeCell ref="B3:B4"/>
    <mergeCell ref="C3:E3"/>
    <mergeCell ref="F3:H3"/>
    <mergeCell ref="I3:K3"/>
    <mergeCell ref="L3:N3"/>
    <mergeCell ref="A57:B57"/>
    <mergeCell ref="A17:B17"/>
    <mergeCell ref="A37:B37"/>
    <mergeCell ref="A39:B39"/>
    <mergeCell ref="A41:B41"/>
    <mergeCell ref="A49:B49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ACP ACHIVE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2025-12-05T08:32:10Z</dcterms:modified>
</cp:coreProperties>
</file>