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CD Ration DIST WISE" sheetId="5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G51" i="5" l="1"/>
  <c r="L50" i="5"/>
  <c r="G50" i="5"/>
  <c r="L49" i="5"/>
  <c r="G49" i="5"/>
  <c r="L48" i="5"/>
  <c r="G48" i="5"/>
  <c r="L47" i="5"/>
  <c r="G47" i="5"/>
  <c r="L46" i="5"/>
  <c r="G46" i="5"/>
  <c r="L45" i="5"/>
  <c r="G45" i="5"/>
  <c r="L44" i="5"/>
  <c r="G44" i="5"/>
  <c r="L43" i="5"/>
  <c r="G43" i="5"/>
  <c r="L42" i="5"/>
  <c r="G42" i="5"/>
  <c r="L41" i="5"/>
  <c r="G41" i="5"/>
  <c r="L40" i="5"/>
  <c r="G40" i="5"/>
  <c r="O39" i="5"/>
  <c r="L39" i="5"/>
  <c r="K39" i="5"/>
  <c r="O38" i="5"/>
  <c r="Q38" i="5" s="1"/>
  <c r="N38" i="5"/>
  <c r="M38" i="5"/>
  <c r="L38" i="5"/>
  <c r="K38" i="5"/>
  <c r="G38" i="5"/>
  <c r="F38" i="5"/>
  <c r="O37" i="5"/>
  <c r="Q37" i="5" s="1"/>
  <c r="N37" i="5"/>
  <c r="M37" i="5"/>
  <c r="L37" i="5"/>
  <c r="K37" i="5"/>
  <c r="G37" i="5"/>
  <c r="F37" i="5"/>
  <c r="O36" i="5"/>
  <c r="Q36" i="5" s="1"/>
  <c r="N36" i="5"/>
  <c r="M36" i="5"/>
  <c r="L36" i="5"/>
  <c r="K36" i="5"/>
  <c r="G36" i="5"/>
  <c r="F36" i="5"/>
  <c r="O35" i="5"/>
  <c r="Q35" i="5" s="1"/>
  <c r="N35" i="5"/>
  <c r="M35" i="5"/>
  <c r="L35" i="5"/>
  <c r="K35" i="5"/>
  <c r="G35" i="5"/>
  <c r="F35" i="5"/>
  <c r="O34" i="5"/>
  <c r="Q34" i="5" s="1"/>
  <c r="N34" i="5"/>
  <c r="M34" i="5"/>
  <c r="L34" i="5"/>
  <c r="K34" i="5"/>
  <c r="G34" i="5"/>
  <c r="F34" i="5"/>
  <c r="O33" i="5"/>
  <c r="N33" i="5"/>
  <c r="M33" i="5"/>
  <c r="Q33" i="5" s="1"/>
  <c r="L33" i="5"/>
  <c r="K33" i="5"/>
  <c r="G33" i="5"/>
  <c r="F33" i="5"/>
  <c r="Q32" i="5"/>
  <c r="O32" i="5"/>
  <c r="N32" i="5"/>
  <c r="M32" i="5"/>
  <c r="L32" i="5"/>
  <c r="K32" i="5"/>
  <c r="G32" i="5"/>
  <c r="F32" i="5"/>
  <c r="Q31" i="5"/>
  <c r="O31" i="5"/>
  <c r="N31" i="5"/>
  <c r="M31" i="5"/>
  <c r="L31" i="5"/>
  <c r="K31" i="5"/>
  <c r="G31" i="5"/>
  <c r="F31" i="5"/>
  <c r="Q30" i="5"/>
  <c r="O30" i="5"/>
  <c r="N30" i="5"/>
  <c r="M30" i="5"/>
  <c r="L30" i="5"/>
  <c r="K30" i="5"/>
  <c r="G30" i="5"/>
  <c r="F30" i="5"/>
  <c r="Q29" i="5"/>
  <c r="O29" i="5"/>
  <c r="N29" i="5"/>
  <c r="M29" i="5"/>
  <c r="L29" i="5"/>
  <c r="K29" i="5"/>
  <c r="G29" i="5"/>
  <c r="F29" i="5"/>
  <c r="Q28" i="5"/>
  <c r="O28" i="5"/>
  <c r="N28" i="5"/>
  <c r="M28" i="5"/>
  <c r="L28" i="5"/>
  <c r="K28" i="5"/>
  <c r="G28" i="5"/>
  <c r="F28" i="5"/>
  <c r="Q27" i="5"/>
  <c r="O27" i="5"/>
  <c r="N27" i="5"/>
  <c r="M27" i="5"/>
  <c r="L27" i="5"/>
  <c r="K27" i="5"/>
  <c r="G27" i="5"/>
  <c r="F27" i="5"/>
  <c r="Q26" i="5"/>
  <c r="O26" i="5"/>
  <c r="N26" i="5"/>
  <c r="M26" i="5"/>
  <c r="L26" i="5"/>
  <c r="K26" i="5"/>
  <c r="G26" i="5"/>
  <c r="F26" i="5"/>
  <c r="Q25" i="5"/>
  <c r="O25" i="5"/>
  <c r="N25" i="5"/>
  <c r="M25" i="5"/>
  <c r="L25" i="5"/>
  <c r="K25" i="5"/>
  <c r="G25" i="5"/>
  <c r="F25" i="5"/>
  <c r="Q24" i="5"/>
  <c r="O24" i="5"/>
  <c r="N24" i="5"/>
  <c r="M24" i="5"/>
  <c r="L24" i="5"/>
  <c r="K24" i="5"/>
  <c r="G24" i="5"/>
  <c r="F24" i="5"/>
  <c r="Q23" i="5"/>
  <c r="O23" i="5"/>
  <c r="N23" i="5"/>
  <c r="M23" i="5"/>
  <c r="L23" i="5"/>
  <c r="K23" i="5"/>
  <c r="G23" i="5"/>
  <c r="F23" i="5"/>
  <c r="Q22" i="5"/>
  <c r="O22" i="5"/>
  <c r="N22" i="5"/>
  <c r="M22" i="5"/>
  <c r="L22" i="5"/>
  <c r="K22" i="5"/>
  <c r="G22" i="5"/>
  <c r="F22" i="5"/>
  <c r="Q21" i="5"/>
  <c r="O21" i="5"/>
  <c r="N21" i="5"/>
  <c r="M21" i="5"/>
  <c r="L21" i="5"/>
  <c r="K21" i="5"/>
  <c r="G21" i="5"/>
  <c r="F21" i="5"/>
  <c r="Q20" i="5"/>
  <c r="O20" i="5"/>
  <c r="N20" i="5"/>
  <c r="M20" i="5"/>
  <c r="L20" i="5"/>
  <c r="K20" i="5"/>
  <c r="G20" i="5"/>
  <c r="F20" i="5"/>
  <c r="Q19" i="5"/>
  <c r="O19" i="5"/>
  <c r="N19" i="5"/>
  <c r="M19" i="5"/>
  <c r="L19" i="5"/>
  <c r="K19" i="5"/>
  <c r="G19" i="5"/>
  <c r="F19" i="5"/>
  <c r="Q18" i="5"/>
  <c r="O18" i="5"/>
  <c r="N18" i="5"/>
  <c r="M18" i="5"/>
  <c r="L18" i="5"/>
  <c r="K18" i="5"/>
  <c r="G18" i="5"/>
  <c r="F18" i="5"/>
  <c r="Q17" i="5"/>
  <c r="O17" i="5"/>
  <c r="N17" i="5"/>
  <c r="M17" i="5"/>
  <c r="L17" i="5"/>
  <c r="K17" i="5"/>
  <c r="G17" i="5"/>
  <c r="F17" i="5"/>
  <c r="Q16" i="5"/>
  <c r="O16" i="5"/>
  <c r="N16" i="5"/>
  <c r="M16" i="5"/>
  <c r="L16" i="5"/>
  <c r="K16" i="5"/>
  <c r="G16" i="5"/>
  <c r="F16" i="5"/>
  <c r="Q15" i="5"/>
  <c r="O15" i="5"/>
  <c r="N15" i="5"/>
  <c r="M15" i="5"/>
  <c r="L15" i="5"/>
  <c r="K15" i="5"/>
  <c r="G15" i="5"/>
  <c r="F15" i="5"/>
  <c r="Q14" i="5"/>
  <c r="O14" i="5"/>
  <c r="N14" i="5"/>
  <c r="M14" i="5"/>
  <c r="L14" i="5"/>
  <c r="K14" i="5"/>
  <c r="G14" i="5"/>
  <c r="F14" i="5"/>
  <c r="Q13" i="5"/>
  <c r="O13" i="5"/>
  <c r="N13" i="5"/>
  <c r="M13" i="5"/>
  <c r="L13" i="5"/>
  <c r="K13" i="5"/>
  <c r="G13" i="5"/>
  <c r="F13" i="5"/>
  <c r="Q12" i="5"/>
  <c r="O12" i="5"/>
  <c r="N12" i="5"/>
  <c r="M12" i="5"/>
  <c r="L12" i="5"/>
  <c r="K12" i="5"/>
  <c r="G12" i="5"/>
  <c r="F12" i="5"/>
  <c r="Q11" i="5"/>
  <c r="O11" i="5"/>
  <c r="N11" i="5"/>
  <c r="M11" i="5"/>
  <c r="L11" i="5"/>
  <c r="K11" i="5"/>
  <c r="G11" i="5"/>
  <c r="F11" i="5"/>
  <c r="Q10" i="5"/>
  <c r="O10" i="5"/>
  <c r="N10" i="5"/>
  <c r="M10" i="5"/>
  <c r="L10" i="5"/>
  <c r="K10" i="5"/>
  <c r="G10" i="5"/>
  <c r="F10" i="5"/>
  <c r="Q9" i="5"/>
  <c r="O9" i="5"/>
  <c r="N9" i="5"/>
  <c r="M9" i="5"/>
  <c r="L9" i="5"/>
  <c r="K9" i="5"/>
  <c r="G9" i="5"/>
  <c r="F9" i="5"/>
  <c r="Q8" i="5"/>
  <c r="O8" i="5"/>
  <c r="N8" i="5"/>
  <c r="M8" i="5"/>
  <c r="L8" i="5"/>
  <c r="K8" i="5"/>
  <c r="G8" i="5"/>
  <c r="F8" i="5"/>
  <c r="Q7" i="5"/>
  <c r="O7" i="5"/>
  <c r="N7" i="5"/>
  <c r="M7" i="5"/>
  <c r="L7" i="5"/>
  <c r="K7" i="5"/>
  <c r="G7" i="5"/>
  <c r="F7" i="5"/>
  <c r="Q6" i="5"/>
  <c r="O6" i="5"/>
  <c r="N6" i="5"/>
  <c r="M6" i="5"/>
  <c r="L6" i="5"/>
  <c r="K6" i="5"/>
  <c r="G6" i="5"/>
  <c r="F6" i="5"/>
  <c r="I5" i="5"/>
  <c r="E5" i="5"/>
  <c r="D5" i="5"/>
  <c r="D39" i="5" s="1"/>
  <c r="C5" i="5"/>
  <c r="C39" i="5" s="1"/>
  <c r="J4" i="5"/>
  <c r="O4" i="5" s="1"/>
  <c r="O5" i="5" s="1"/>
  <c r="I4" i="5"/>
  <c r="I39" i="5" s="1"/>
  <c r="H4" i="5"/>
  <c r="M4" i="5" s="1"/>
  <c r="M5" i="5" s="1"/>
  <c r="F4" i="5"/>
  <c r="K4" i="5" s="1"/>
  <c r="Q4" i="5" s="1"/>
  <c r="N39" i="5" l="1"/>
  <c r="M39" i="5"/>
  <c r="G39" i="5"/>
  <c r="F39" i="5"/>
  <c r="Q39" i="5"/>
  <c r="N4" i="5"/>
  <c r="N5" i="5" s="1"/>
  <c r="H5" i="5"/>
  <c r="J5" i="5"/>
</calcChain>
</file>

<file path=xl/sharedStrings.xml><?xml version="1.0" encoding="utf-8"?>
<sst xmlns="http://schemas.openxmlformats.org/spreadsheetml/2006/main" count="53" uniqueCount="51">
  <si>
    <t xml:space="preserve"> JUNE 2025</t>
  </si>
  <si>
    <t>SNo.</t>
  </si>
  <si>
    <t>As on  31ST MAR 25</t>
  </si>
  <si>
    <t>As on 30TH JUNE 24</t>
  </si>
  <si>
    <t>As on 30TH JUNE 25</t>
  </si>
  <si>
    <t>%AGE</t>
  </si>
  <si>
    <t>GRAND TOTAL</t>
  </si>
  <si>
    <t>DEPOSITS</t>
  </si>
  <si>
    <t>ADVANCES</t>
  </si>
  <si>
    <t>CD RATIO</t>
  </si>
  <si>
    <t>ABSOLUTE</t>
  </si>
  <si>
    <t>ABS. %AGE</t>
  </si>
  <si>
    <t>Table No.1(A-1)</t>
  </si>
  <si>
    <t>DISTRICT-WISE INFORMATION REGARDING DEPOSITS, ADVANCES AND CD RATIO</t>
  </si>
  <si>
    <t>(Rs. in crores)</t>
  </si>
  <si>
    <t>District wise</t>
  </si>
  <si>
    <t>Table No.1(A-1)  BANK-WISE INFORMATION REGARDING DEPOSITS, ADVANCES AND CD RATIO</t>
  </si>
  <si>
    <t>BENCH MARK</t>
  </si>
  <si>
    <t>BALOD</t>
  </si>
  <si>
    <t>BALODA BAZAR</t>
  </si>
  <si>
    <t>BALRAMPUR</t>
  </si>
  <si>
    <t>BASTAR</t>
  </si>
  <si>
    <t>BEMETARA</t>
  </si>
  <si>
    <t>BIJAPUR</t>
  </si>
  <si>
    <t>BILASPUR</t>
  </si>
  <si>
    <t>DANTEWADA</t>
  </si>
  <si>
    <t>DHAMTARI</t>
  </si>
  <si>
    <t>DURG</t>
  </si>
  <si>
    <t>GARIYABAND</t>
  </si>
  <si>
    <t>GAURELA-PENDRA-MARWAHI</t>
  </si>
  <si>
    <t>JANJGIR-CHAMPA</t>
  </si>
  <si>
    <t>JASHPUR</t>
  </si>
  <si>
    <t>KABIRDHAM</t>
  </si>
  <si>
    <t>KANKER</t>
  </si>
  <si>
    <t>KHAIRAGARH CHHUIKHADAN-GANDAI</t>
  </si>
  <si>
    <t>KONDAGAON</t>
  </si>
  <si>
    <t>KORBA</t>
  </si>
  <si>
    <t>KOREA</t>
  </si>
  <si>
    <t>MAHASAMUND</t>
  </si>
  <si>
    <t>MANENDRAGARH-CHIRMIRI BHARATPUR</t>
  </si>
  <si>
    <t>MOHLA-MANPUR AMBAGARH CHOUKI</t>
  </si>
  <si>
    <t>MUNGELI</t>
  </si>
  <si>
    <t>NARAYANPUR</t>
  </si>
  <si>
    <t>RAIGARH</t>
  </si>
  <si>
    <t>RAIPUR</t>
  </si>
  <si>
    <t>RAJNANDGAON</t>
  </si>
  <si>
    <t>SAKTI</t>
  </si>
  <si>
    <t>SARANGARH-BILAIGARH</t>
  </si>
  <si>
    <t>SUKMA</t>
  </si>
  <si>
    <t>SURAJPUR</t>
  </si>
  <si>
    <t>SURGUJA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</si>
</sst>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[$-409]General"/>
    <numFmt numFmtId="167" formatCode="[$-409]d/mmm/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5">
    <xf numFmtId="0" fontId="0" fillId="0" borderId="0"/>
    <xf numFmtId="165" fontId="6" fillId="0" borderId="0" applyBorder="0" applyProtection="0"/>
    <xf numFmtId="0" fontId="7" fillId="0" borderId="0"/>
    <xf numFmtId="0" fontId="7" fillId="0" borderId="0"/>
    <xf numFmtId="167" fontId="1" fillId="0" borderId="0"/>
  </cellStyleXfs>
  <cellXfs count="41">
    <xf numFmtId="0" fontId="0" fillId="0" borderId="0" xfId="0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0" fontId="0" fillId="0" borderId="3" xfId="0" applyBorder="1"/>
    <xf numFmtId="0" fontId="0" fillId="0" borderId="3" xfId="0" applyBorder="1" applyAlignment="1">
      <alignment horizontal="left"/>
    </xf>
    <xf numFmtId="2" fontId="0" fillId="0" borderId="3" xfId="0" applyNumberFormat="1" applyBorder="1"/>
    <xf numFmtId="2" fontId="4" fillId="0" borderId="3" xfId="0" applyNumberFormat="1" applyFont="1" applyBorder="1"/>
    <xf numFmtId="0" fontId="2" fillId="0" borderId="0" xfId="0" applyFont="1"/>
    <xf numFmtId="0" fontId="4" fillId="2" borderId="0" xfId="0" applyFont="1" applyFill="1"/>
    <xf numFmtId="0" fontId="5" fillId="2" borderId="4" xfId="0" applyFont="1" applyFill="1" applyBorder="1"/>
    <xf numFmtId="0" fontId="4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2" fontId="4" fillId="2" borderId="1" xfId="0" applyNumberFormat="1" applyFont="1" applyFill="1" applyBorder="1" applyAlignment="1">
      <alignment vertical="center"/>
    </xf>
    <xf numFmtId="0" fontId="0" fillId="2" borderId="3" xfId="0" applyFill="1" applyBorder="1"/>
    <xf numFmtId="2" fontId="0" fillId="3" borderId="3" xfId="0" applyNumberFormat="1" applyFill="1" applyBorder="1"/>
    <xf numFmtId="2" fontId="0" fillId="2" borderId="3" xfId="0" applyNumberFormat="1" applyFill="1" applyBorder="1"/>
    <xf numFmtId="0" fontId="4" fillId="2" borderId="3" xfId="0" applyFont="1" applyFill="1" applyBorder="1"/>
    <xf numFmtId="2" fontId="4" fillId="3" borderId="3" xfId="0" applyNumberFormat="1" applyFont="1" applyFill="1" applyBorder="1"/>
    <xf numFmtId="2" fontId="4" fillId="2" borderId="3" xfId="0" applyNumberFormat="1" applyFont="1" applyFill="1" applyBorder="1"/>
    <xf numFmtId="0" fontId="4" fillId="3" borderId="0" xfId="0" applyFont="1" applyFill="1"/>
    <xf numFmtId="2" fontId="4" fillId="3" borderId="0" xfId="0" applyNumberFormat="1" applyFont="1" applyFill="1"/>
    <xf numFmtId="0" fontId="4" fillId="2" borderId="5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3" fillId="0" borderId="0" xfId="0" applyFont="1" applyAlignment="1">
      <alignment horizontal="center" vertical="center" textRotation="180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/>
    </xf>
  </cellXfs>
  <cellStyles count="5">
    <cellStyle name="Excel Built-in Normal" xfId="1"/>
    <cellStyle name="Excel Built-in Normal 2" xfId="2"/>
    <cellStyle name="Normal" xfId="0" builtinId="0"/>
    <cellStyle name="Normal 2" xfId="3"/>
    <cellStyle name="Normal 2 2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BI/Desktop/slbc%20website%20update/DATA%20TABLE%20JUNE%2025/Table_1%20Deposit%20Advance_Jun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K1"/>
      <sheetName val="t1j"/>
      <sheetName val="T1K"/>
      <sheetName val="T1H"/>
      <sheetName val="Small  n marginal"/>
      <sheetName val="T1G"/>
      <sheetName val="TIF-1B"/>
      <sheetName val="T1F-2"/>
      <sheetName val="T1E (2)"/>
      <sheetName val="T1F-3"/>
      <sheetName val="T1F"/>
      <sheetName val="T1F_Micro"/>
      <sheetName val="T1d"/>
      <sheetName val="T1E"/>
      <sheetName val="T1M"/>
      <sheetName val="T1C"/>
      <sheetName val="t1b"/>
      <sheetName val="Districtwise de adv"/>
      <sheetName val="t1a"/>
      <sheetName val="AsOn"/>
      <sheetName val="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">
          <cell r="D1" t="str">
            <v>2025-26</v>
          </cell>
        </row>
      </sheetData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1"/>
  <sheetViews>
    <sheetView tabSelected="1" workbookViewId="0">
      <selection sqref="A1:XFD1048576"/>
    </sheetView>
  </sheetViews>
  <sheetFormatPr defaultColWidth="9.140625" defaultRowHeight="12.75" x14ac:dyDescent="0.2"/>
  <cols>
    <col min="1" max="1" width="5.7109375" style="4" customWidth="1"/>
    <col min="2" max="2" width="31" style="4" customWidth="1"/>
    <col min="3" max="3" width="11.7109375" style="10" customWidth="1"/>
    <col min="4" max="4" width="9.5703125" style="10" customWidth="1"/>
    <col min="5" max="5" width="10.5703125" style="10" customWidth="1"/>
    <col min="6" max="6" width="11" style="10" bestFit="1" customWidth="1"/>
    <col min="7" max="7" width="9.140625" style="24" customWidth="1"/>
    <col min="8" max="8" width="12" style="10" customWidth="1"/>
    <col min="9" max="9" width="11.85546875" style="10" customWidth="1"/>
    <col min="10" max="10" width="9.7109375" style="10" customWidth="1"/>
    <col min="11" max="11" width="9.5703125" style="23" customWidth="1"/>
    <col min="12" max="12" width="7.85546875" style="24" customWidth="1"/>
    <col min="13" max="13" width="11.85546875" style="10" customWidth="1"/>
    <col min="14" max="14" width="12" style="10" customWidth="1"/>
    <col min="15" max="15" width="11.7109375" style="10" customWidth="1"/>
    <col min="16" max="16" width="10.42578125" style="28" customWidth="1"/>
    <col min="17" max="17" width="15" style="4" customWidth="1"/>
    <col min="18" max="18" width="5.42578125" style="4" customWidth="1"/>
    <col min="19" max="20" width="9.140625" style="4" customWidth="1"/>
    <col min="21" max="16384" width="9.140625" style="4"/>
  </cols>
  <sheetData>
    <row r="1" spans="1:18" ht="15" x14ac:dyDescent="0.25">
      <c r="A1" s="9" t="s">
        <v>12</v>
      </c>
      <c r="C1" s="37" t="s">
        <v>13</v>
      </c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18" ht="18" x14ac:dyDescent="0.25">
      <c r="A2" s="3"/>
      <c r="C2" s="40" t="s">
        <v>0</v>
      </c>
      <c r="D2" s="40"/>
      <c r="E2" s="40"/>
      <c r="F2" s="40"/>
      <c r="G2" s="40"/>
      <c r="H2" s="40"/>
      <c r="I2" s="40"/>
      <c r="J2" s="40"/>
      <c r="K2" s="40"/>
      <c r="L2" s="40"/>
      <c r="M2" s="40"/>
      <c r="O2" s="11"/>
      <c r="P2" s="38" t="s">
        <v>14</v>
      </c>
      <c r="Q2" s="38"/>
    </row>
    <row r="3" spans="1:18" s="1" customFormat="1" x14ac:dyDescent="0.25">
      <c r="A3" s="30" t="s">
        <v>1</v>
      </c>
      <c r="B3" s="30" t="s">
        <v>15</v>
      </c>
      <c r="C3" s="39" t="s">
        <v>7</v>
      </c>
      <c r="D3" s="39"/>
      <c r="E3" s="39"/>
      <c r="F3" s="39"/>
      <c r="G3" s="39"/>
      <c r="H3" s="39" t="s">
        <v>8</v>
      </c>
      <c r="I3" s="39"/>
      <c r="J3" s="39"/>
      <c r="K3" s="39"/>
      <c r="L3" s="39"/>
      <c r="M3" s="31" t="s">
        <v>9</v>
      </c>
      <c r="N3" s="31"/>
      <c r="O3" s="31"/>
      <c r="P3" s="31"/>
      <c r="Q3" s="31"/>
      <c r="R3" s="29" t="s">
        <v>16</v>
      </c>
    </row>
    <row r="4" spans="1:18" s="1" customFormat="1" ht="38.25" x14ac:dyDescent="0.25">
      <c r="A4" s="30"/>
      <c r="B4" s="30"/>
      <c r="C4" s="25" t="s">
        <v>2</v>
      </c>
      <c r="D4" s="13" t="s">
        <v>3</v>
      </c>
      <c r="E4" s="13" t="s">
        <v>4</v>
      </c>
      <c r="F4" s="36" t="str">
        <f>"GROWTH DURING THE YEAR " &amp;[1]AsOn!D1</f>
        <v>GROWTH DURING THE YEAR 2025-26</v>
      </c>
      <c r="G4" s="36"/>
      <c r="H4" s="13" t="str">
        <f>C4</f>
        <v>As on  31ST MAR 25</v>
      </c>
      <c r="I4" s="13" t="str">
        <f>D4</f>
        <v>As on 30TH JUNE 24</v>
      </c>
      <c r="J4" s="13" t="str">
        <f>E4</f>
        <v>As on 30TH JUNE 25</v>
      </c>
      <c r="K4" s="36" t="str">
        <f>F4</f>
        <v>GROWTH DURING THE YEAR 2025-26</v>
      </c>
      <c r="L4" s="36"/>
      <c r="M4" s="13" t="str">
        <f>H4</f>
        <v>As on  31ST MAR 25</v>
      </c>
      <c r="N4" s="13" t="str">
        <f>I4</f>
        <v>As on 30TH JUNE 24</v>
      </c>
      <c r="O4" s="13" t="str">
        <f>J4</f>
        <v>As on 30TH JUNE 25</v>
      </c>
      <c r="P4" s="26" t="s">
        <v>17</v>
      </c>
      <c r="Q4" s="2" t="str">
        <f>K4</f>
        <v>GROWTH DURING THE YEAR 2025-26</v>
      </c>
      <c r="R4" s="29"/>
    </row>
    <row r="5" spans="1:18" s="1" customFormat="1" x14ac:dyDescent="0.25">
      <c r="A5" s="2"/>
      <c r="B5" s="2"/>
      <c r="C5" s="14" t="str">
        <f>RIGHT(C4,7)</f>
        <v xml:space="preserve"> MAR 25</v>
      </c>
      <c r="D5" s="14" t="str">
        <f t="shared" ref="D5:E5" si="0">RIGHT(D4,7)</f>
        <v>JUNE 24</v>
      </c>
      <c r="E5" s="14" t="str">
        <f t="shared" si="0"/>
        <v>JUNE 25</v>
      </c>
      <c r="F5" s="15" t="s">
        <v>10</v>
      </c>
      <c r="G5" s="16" t="s">
        <v>5</v>
      </c>
      <c r="H5" s="14" t="str">
        <f>RIGHT(H4,7)</f>
        <v xml:space="preserve"> MAR 25</v>
      </c>
      <c r="I5" s="14" t="str">
        <f>RIGHT(I4,7)</f>
        <v>JUNE 24</v>
      </c>
      <c r="J5" s="14" t="str">
        <f>RIGHT(J4,7)</f>
        <v>JUNE 25</v>
      </c>
      <c r="K5" s="15" t="s">
        <v>10</v>
      </c>
      <c r="L5" s="16" t="s">
        <v>5</v>
      </c>
      <c r="M5" s="14" t="str">
        <f>RIGHT(M4,7)</f>
        <v xml:space="preserve"> MAR 25</v>
      </c>
      <c r="N5" s="14" t="str">
        <f>RIGHT(N4,7)</f>
        <v>JUNE 24</v>
      </c>
      <c r="O5" s="14" t="str">
        <f>RIGHT(O4,7)</f>
        <v>JUNE 25</v>
      </c>
      <c r="P5" s="27"/>
      <c r="Q5" s="12" t="s">
        <v>11</v>
      </c>
      <c r="R5" s="29"/>
    </row>
    <row r="6" spans="1:18" ht="15" x14ac:dyDescent="0.25">
      <c r="A6" s="5">
        <v>1</v>
      </c>
      <c r="B6" s="6" t="s">
        <v>18</v>
      </c>
      <c r="C6" s="17">
        <v>5962.68</v>
      </c>
      <c r="D6" s="17">
        <v>5550.49</v>
      </c>
      <c r="E6" s="17">
        <v>5878.76</v>
      </c>
      <c r="F6" s="17">
        <f t="shared" ref="F6:F39" si="1">(E6-C6)</f>
        <v>-83.920000000000073</v>
      </c>
      <c r="G6" s="18">
        <f>IF(C6=0,"",(E6-C6)/C6*100)</f>
        <v>-1.4074208241931492</v>
      </c>
      <c r="H6" s="17">
        <v>2211.3199999999993</v>
      </c>
      <c r="I6" s="17">
        <v>2239.31</v>
      </c>
      <c r="J6" s="17">
        <v>2501.33</v>
      </c>
      <c r="K6" s="17">
        <f t="shared" ref="K6:K39" si="2">(J6-H6)</f>
        <v>290.01000000000067</v>
      </c>
      <c r="L6" s="18">
        <f>IF(H6=0,"",(J6-H6)/H6*100)</f>
        <v>13.11479116545777</v>
      </c>
      <c r="M6" s="19">
        <f t="shared" ref="M6:O39" si="3">(H6/C6)*100</f>
        <v>37.086008304990358</v>
      </c>
      <c r="N6" s="19">
        <f t="shared" si="3"/>
        <v>40.344365992912337</v>
      </c>
      <c r="O6" s="19">
        <f t="shared" si="3"/>
        <v>42.548598684076232</v>
      </c>
      <c r="P6" s="17">
        <v>40</v>
      </c>
      <c r="Q6" s="7">
        <f t="shared" ref="Q6:Q39" si="4">(O6-M6)</f>
        <v>5.4625903790858743</v>
      </c>
      <c r="R6" s="32"/>
    </row>
    <row r="7" spans="1:18" ht="15" x14ac:dyDescent="0.25">
      <c r="A7" s="5">
        <v>2</v>
      </c>
      <c r="B7" s="6" t="s">
        <v>19</v>
      </c>
      <c r="C7" s="17">
        <v>6837.16</v>
      </c>
      <c r="D7" s="17">
        <v>6063</v>
      </c>
      <c r="E7" s="17">
        <v>6624.88</v>
      </c>
      <c r="F7" s="17">
        <f t="shared" si="1"/>
        <v>-212.27999999999975</v>
      </c>
      <c r="G7" s="18">
        <f t="shared" ref="G7:G51" si="5">IF(C7=0,"",(E7-C7)/C7*100)</f>
        <v>-3.1047978985426661</v>
      </c>
      <c r="H7" s="17">
        <v>3923.55</v>
      </c>
      <c r="I7" s="17">
        <v>3898.44</v>
      </c>
      <c r="J7" s="17">
        <v>4327.3600000000006</v>
      </c>
      <c r="K7" s="17">
        <f t="shared" si="2"/>
        <v>403.8100000000004</v>
      </c>
      <c r="L7" s="18">
        <f t="shared" ref="L7:L50" si="6">IF(H7=0,"",(J7-H7)/H7*100)</f>
        <v>10.291954989741443</v>
      </c>
      <c r="M7" s="19">
        <f t="shared" si="3"/>
        <v>57.38566890346285</v>
      </c>
      <c r="N7" s="19">
        <f t="shared" si="3"/>
        <v>64.298861949529936</v>
      </c>
      <c r="O7" s="19">
        <f t="shared" si="3"/>
        <v>65.319824660975002</v>
      </c>
      <c r="P7" s="17">
        <v>40</v>
      </c>
      <c r="Q7" s="7">
        <f t="shared" si="4"/>
        <v>7.9341557575121513</v>
      </c>
      <c r="R7" s="32"/>
    </row>
    <row r="8" spans="1:18" ht="15" x14ac:dyDescent="0.25">
      <c r="A8" s="5">
        <v>3</v>
      </c>
      <c r="B8" s="6" t="s">
        <v>20</v>
      </c>
      <c r="C8" s="17">
        <v>3437.59</v>
      </c>
      <c r="D8" s="17">
        <v>2880.44</v>
      </c>
      <c r="E8" s="17">
        <v>3266.96</v>
      </c>
      <c r="F8" s="17">
        <f t="shared" si="1"/>
        <v>-170.63000000000011</v>
      </c>
      <c r="G8" s="18">
        <f t="shared" si="5"/>
        <v>-4.9636518607512849</v>
      </c>
      <c r="H8" s="17">
        <v>1332.62</v>
      </c>
      <c r="I8" s="17">
        <v>1181.55</v>
      </c>
      <c r="J8" s="17">
        <v>1377.3899999999999</v>
      </c>
      <c r="K8" s="17">
        <f t="shared" si="2"/>
        <v>44.769999999999982</v>
      </c>
      <c r="L8" s="18">
        <f t="shared" si="6"/>
        <v>3.3595473578364414</v>
      </c>
      <c r="M8" s="19">
        <f t="shared" si="3"/>
        <v>38.76611230542327</v>
      </c>
      <c r="N8" s="19">
        <f t="shared" si="3"/>
        <v>41.019774756634405</v>
      </c>
      <c r="O8" s="19">
        <f t="shared" si="3"/>
        <v>42.161214095060842</v>
      </c>
      <c r="P8" s="17">
        <v>40</v>
      </c>
      <c r="Q8" s="7">
        <f t="shared" si="4"/>
        <v>3.3951017896375717</v>
      </c>
      <c r="R8" s="32"/>
    </row>
    <row r="9" spans="1:18" ht="15" x14ac:dyDescent="0.25">
      <c r="A9" s="5">
        <v>4</v>
      </c>
      <c r="B9" s="6" t="s">
        <v>21</v>
      </c>
      <c r="C9" s="17">
        <v>7531.9</v>
      </c>
      <c r="D9" s="17">
        <v>6150.99</v>
      </c>
      <c r="E9" s="17">
        <v>7201.37</v>
      </c>
      <c r="F9" s="17">
        <f t="shared" si="1"/>
        <v>-330.52999999999975</v>
      </c>
      <c r="G9" s="18">
        <f t="shared" si="5"/>
        <v>-4.3884013329969829</v>
      </c>
      <c r="H9" s="17">
        <v>4566.1100000000006</v>
      </c>
      <c r="I9" s="17">
        <v>4165.3999999999996</v>
      </c>
      <c r="J9" s="17">
        <v>4764.2700000000004</v>
      </c>
      <c r="K9" s="17">
        <f t="shared" si="2"/>
        <v>198.15999999999985</v>
      </c>
      <c r="L9" s="18">
        <f t="shared" si="6"/>
        <v>4.3397990849979484</v>
      </c>
      <c r="M9" s="19">
        <f t="shared" si="3"/>
        <v>60.623614227485767</v>
      </c>
      <c r="N9" s="19">
        <f t="shared" si="3"/>
        <v>67.719180164493835</v>
      </c>
      <c r="O9" s="19">
        <f t="shared" si="3"/>
        <v>66.157828302114737</v>
      </c>
      <c r="P9" s="17">
        <v>40</v>
      </c>
      <c r="Q9" s="7">
        <f t="shared" si="4"/>
        <v>5.5342140746289701</v>
      </c>
      <c r="R9" s="32"/>
    </row>
    <row r="10" spans="1:18" ht="15" x14ac:dyDescent="0.25">
      <c r="A10" s="5">
        <v>5</v>
      </c>
      <c r="B10" s="6" t="s">
        <v>22</v>
      </c>
      <c r="C10" s="17">
        <v>4945.49</v>
      </c>
      <c r="D10" s="17">
        <v>4187.46</v>
      </c>
      <c r="E10" s="17">
        <v>4635.57</v>
      </c>
      <c r="F10" s="17">
        <f t="shared" si="1"/>
        <v>-309.92000000000007</v>
      </c>
      <c r="G10" s="18">
        <f t="shared" si="5"/>
        <v>-6.2667197790309981</v>
      </c>
      <c r="H10" s="17">
        <v>2324.04</v>
      </c>
      <c r="I10" s="17">
        <v>2205.7600000000002</v>
      </c>
      <c r="J10" s="17">
        <v>2588.5500000000002</v>
      </c>
      <c r="K10" s="17">
        <f t="shared" si="2"/>
        <v>264.51000000000022</v>
      </c>
      <c r="L10" s="18">
        <f t="shared" si="6"/>
        <v>11.381473640729086</v>
      </c>
      <c r="M10" s="19">
        <f t="shared" si="3"/>
        <v>46.993118983154353</v>
      </c>
      <c r="N10" s="19">
        <f t="shared" si="3"/>
        <v>52.675368839344138</v>
      </c>
      <c r="O10" s="19">
        <f t="shared" si="3"/>
        <v>55.841029258537787</v>
      </c>
      <c r="P10" s="17">
        <v>40</v>
      </c>
      <c r="Q10" s="7">
        <f t="shared" si="4"/>
        <v>8.847910275383434</v>
      </c>
      <c r="R10" s="32"/>
    </row>
    <row r="11" spans="1:18" ht="15" x14ac:dyDescent="0.25">
      <c r="A11" s="5">
        <v>6</v>
      </c>
      <c r="B11" s="6" t="s">
        <v>23</v>
      </c>
      <c r="C11" s="17">
        <v>1328.22</v>
      </c>
      <c r="D11" s="17">
        <v>1121.6600000000001</v>
      </c>
      <c r="E11" s="17">
        <v>1255.58</v>
      </c>
      <c r="F11" s="17">
        <f t="shared" si="1"/>
        <v>-72.6400000000001</v>
      </c>
      <c r="G11" s="18">
        <f t="shared" si="5"/>
        <v>-5.4689735134239887</v>
      </c>
      <c r="H11" s="17">
        <v>699.86</v>
      </c>
      <c r="I11" s="17">
        <v>653.66</v>
      </c>
      <c r="J11" s="17">
        <v>734.36</v>
      </c>
      <c r="K11" s="17">
        <f t="shared" si="2"/>
        <v>34.5</v>
      </c>
      <c r="L11" s="18">
        <f t="shared" si="6"/>
        <v>4.9295573400394366</v>
      </c>
      <c r="M11" s="19">
        <f t="shared" si="3"/>
        <v>52.691572179307641</v>
      </c>
      <c r="N11" s="19">
        <f t="shared" si="3"/>
        <v>58.27612645543212</v>
      </c>
      <c r="O11" s="19">
        <f t="shared" si="3"/>
        <v>58.487710858726651</v>
      </c>
      <c r="P11" s="17">
        <v>40</v>
      </c>
      <c r="Q11" s="7">
        <f t="shared" si="4"/>
        <v>5.7961386794190091</v>
      </c>
      <c r="R11" s="32"/>
    </row>
    <row r="12" spans="1:18" ht="15" x14ac:dyDescent="0.25">
      <c r="A12" s="5">
        <v>7</v>
      </c>
      <c r="B12" s="6" t="s">
        <v>24</v>
      </c>
      <c r="C12" s="17">
        <v>31536.11</v>
      </c>
      <c r="D12" s="17">
        <v>29359.19</v>
      </c>
      <c r="E12" s="17">
        <v>29959.65</v>
      </c>
      <c r="F12" s="17">
        <f t="shared" si="1"/>
        <v>-1576.4599999999991</v>
      </c>
      <c r="G12" s="18">
        <f t="shared" si="5"/>
        <v>-4.9989044305083894</v>
      </c>
      <c r="H12" s="17">
        <v>19798.879999999997</v>
      </c>
      <c r="I12" s="17">
        <v>17726.240000000002</v>
      </c>
      <c r="J12" s="17">
        <v>20401.48</v>
      </c>
      <c r="K12" s="17">
        <f t="shared" si="2"/>
        <v>602.60000000000218</v>
      </c>
      <c r="L12" s="18">
        <f t="shared" si="6"/>
        <v>3.0436065070347529</v>
      </c>
      <c r="M12" s="19">
        <f t="shared" si="3"/>
        <v>62.78161764402774</v>
      </c>
      <c r="N12" s="19">
        <f t="shared" si="3"/>
        <v>60.377142557407069</v>
      </c>
      <c r="O12" s="19">
        <f t="shared" si="3"/>
        <v>68.096523156979458</v>
      </c>
      <c r="P12" s="17">
        <v>40</v>
      </c>
      <c r="Q12" s="7">
        <f t="shared" si="4"/>
        <v>5.314905512951718</v>
      </c>
      <c r="R12" s="32"/>
    </row>
    <row r="13" spans="1:18" ht="15" x14ac:dyDescent="0.25">
      <c r="A13" s="5">
        <v>8</v>
      </c>
      <c r="B13" s="6" t="s">
        <v>25</v>
      </c>
      <c r="C13" s="17">
        <v>2782.85</v>
      </c>
      <c r="D13" s="17">
        <v>2489.13</v>
      </c>
      <c r="E13" s="17">
        <v>2850.48</v>
      </c>
      <c r="F13" s="17">
        <f t="shared" si="1"/>
        <v>67.630000000000109</v>
      </c>
      <c r="G13" s="18">
        <f t="shared" si="5"/>
        <v>2.4302423774188373</v>
      </c>
      <c r="H13" s="17">
        <v>3702.66</v>
      </c>
      <c r="I13" s="17">
        <v>2709.85</v>
      </c>
      <c r="J13" s="17">
        <v>3763.7000000000003</v>
      </c>
      <c r="K13" s="17">
        <f t="shared" si="2"/>
        <v>61.040000000000418</v>
      </c>
      <c r="L13" s="18">
        <f t="shared" si="6"/>
        <v>1.6485445598569792</v>
      </c>
      <c r="M13" s="19">
        <f t="shared" si="3"/>
        <v>133.05280557701639</v>
      </c>
      <c r="N13" s="19">
        <f t="shared" si="3"/>
        <v>108.86735526067339</v>
      </c>
      <c r="O13" s="19">
        <f t="shared" si="3"/>
        <v>132.03741124301874</v>
      </c>
      <c r="P13" s="17">
        <v>40</v>
      </c>
      <c r="Q13" s="7">
        <f t="shared" si="4"/>
        <v>-1.0153943339976479</v>
      </c>
      <c r="R13" s="32"/>
    </row>
    <row r="14" spans="1:18" ht="15" x14ac:dyDescent="0.25">
      <c r="A14" s="5">
        <v>9</v>
      </c>
      <c r="B14" s="6" t="s">
        <v>26</v>
      </c>
      <c r="C14" s="17">
        <v>6252.1</v>
      </c>
      <c r="D14" s="17">
        <v>5685</v>
      </c>
      <c r="E14" s="17">
        <v>6142.75</v>
      </c>
      <c r="F14" s="17">
        <f t="shared" si="1"/>
        <v>-109.35000000000036</v>
      </c>
      <c r="G14" s="18">
        <f t="shared" si="5"/>
        <v>-1.7490123318565018</v>
      </c>
      <c r="H14" s="17">
        <v>3818.0299999999997</v>
      </c>
      <c r="I14" s="17">
        <v>3617.54</v>
      </c>
      <c r="J14" s="17">
        <v>4199.9400000000005</v>
      </c>
      <c r="K14" s="17">
        <f t="shared" si="2"/>
        <v>381.91000000000076</v>
      </c>
      <c r="L14" s="18">
        <f t="shared" si="6"/>
        <v>10.002802492384836</v>
      </c>
      <c r="M14" s="19">
        <f t="shared" si="3"/>
        <v>61.067961165048537</v>
      </c>
      <c r="N14" s="19">
        <f t="shared" si="3"/>
        <v>63.633069481090587</v>
      </c>
      <c r="O14" s="19">
        <f t="shared" si="3"/>
        <v>68.372308819339878</v>
      </c>
      <c r="P14" s="17">
        <v>40</v>
      </c>
      <c r="Q14" s="7">
        <f t="shared" si="4"/>
        <v>7.304347654291341</v>
      </c>
      <c r="R14" s="32"/>
    </row>
    <row r="15" spans="1:18" ht="15" x14ac:dyDescent="0.25">
      <c r="A15" s="5">
        <v>10</v>
      </c>
      <c r="B15" s="6" t="s">
        <v>27</v>
      </c>
      <c r="C15" s="17">
        <v>36760.15</v>
      </c>
      <c r="D15" s="17">
        <v>34171.64</v>
      </c>
      <c r="E15" s="17">
        <v>37183.79</v>
      </c>
      <c r="F15" s="17">
        <f t="shared" si="1"/>
        <v>423.63999999999942</v>
      </c>
      <c r="G15" s="18">
        <f t="shared" si="5"/>
        <v>1.1524436108122502</v>
      </c>
      <c r="H15" s="17">
        <v>21975.78</v>
      </c>
      <c r="I15" s="17">
        <v>20433.07</v>
      </c>
      <c r="J15" s="17">
        <v>22324.02</v>
      </c>
      <c r="K15" s="17">
        <f t="shared" si="2"/>
        <v>348.2400000000016</v>
      </c>
      <c r="L15" s="18">
        <f t="shared" si="6"/>
        <v>1.5846536505188968</v>
      </c>
      <c r="M15" s="19">
        <f t="shared" si="3"/>
        <v>59.781529727163786</v>
      </c>
      <c r="N15" s="19">
        <f t="shared" si="3"/>
        <v>59.795403439811487</v>
      </c>
      <c r="O15" s="19">
        <f t="shared" si="3"/>
        <v>60.036967721687326</v>
      </c>
      <c r="P15" s="17">
        <v>40</v>
      </c>
      <c r="Q15" s="7">
        <f t="shared" si="4"/>
        <v>0.25543799452353966</v>
      </c>
      <c r="R15" s="32"/>
    </row>
    <row r="16" spans="1:18" ht="15" x14ac:dyDescent="0.25">
      <c r="A16" s="5">
        <v>11</v>
      </c>
      <c r="B16" s="6" t="s">
        <v>28</v>
      </c>
      <c r="C16" s="17">
        <v>2674.33</v>
      </c>
      <c r="D16" s="17">
        <v>2292.64</v>
      </c>
      <c r="E16" s="17">
        <v>2548.94</v>
      </c>
      <c r="F16" s="17">
        <f t="shared" si="1"/>
        <v>-125.38999999999987</v>
      </c>
      <c r="G16" s="18">
        <f t="shared" si="5"/>
        <v>-4.6886509892197257</v>
      </c>
      <c r="H16" s="17">
        <v>1453.58</v>
      </c>
      <c r="I16" s="17">
        <v>1317.15</v>
      </c>
      <c r="J16" s="17">
        <v>1597.03</v>
      </c>
      <c r="K16" s="17">
        <f t="shared" si="2"/>
        <v>143.45000000000005</v>
      </c>
      <c r="L16" s="18">
        <f t="shared" si="6"/>
        <v>9.8687378747643795</v>
      </c>
      <c r="M16" s="19">
        <f t="shared" si="3"/>
        <v>54.353052914187849</v>
      </c>
      <c r="N16" s="19">
        <f t="shared" si="3"/>
        <v>57.451235257170786</v>
      </c>
      <c r="O16" s="19">
        <f t="shared" si="3"/>
        <v>62.654672138222153</v>
      </c>
      <c r="P16" s="17">
        <v>40</v>
      </c>
      <c r="Q16" s="7">
        <f t="shared" si="4"/>
        <v>8.3016192240343045</v>
      </c>
      <c r="R16" s="32"/>
    </row>
    <row r="17" spans="1:18" ht="15" x14ac:dyDescent="0.25">
      <c r="A17" s="5">
        <v>12</v>
      </c>
      <c r="B17" s="6" t="s">
        <v>29</v>
      </c>
      <c r="C17" s="17">
        <v>1630.15</v>
      </c>
      <c r="D17" s="17">
        <v>1417.47</v>
      </c>
      <c r="E17" s="17">
        <v>1574.73</v>
      </c>
      <c r="F17" s="17">
        <f t="shared" si="1"/>
        <v>-55.420000000000073</v>
      </c>
      <c r="G17" s="18">
        <f t="shared" si="5"/>
        <v>-3.3996871453547262</v>
      </c>
      <c r="H17" s="17">
        <v>848.88000000000011</v>
      </c>
      <c r="I17" s="17">
        <v>758.67</v>
      </c>
      <c r="J17" s="17">
        <v>875.94</v>
      </c>
      <c r="K17" s="17">
        <f t="shared" si="2"/>
        <v>27.059999999999945</v>
      </c>
      <c r="L17" s="18">
        <f t="shared" si="6"/>
        <v>3.1877297144472649</v>
      </c>
      <c r="M17" s="19">
        <f t="shared" si="3"/>
        <v>52.073735545808674</v>
      </c>
      <c r="N17" s="19">
        <f t="shared" si="3"/>
        <v>53.522825879912794</v>
      </c>
      <c r="O17" s="19">
        <f t="shared" si="3"/>
        <v>55.624773770741655</v>
      </c>
      <c r="P17" s="17">
        <v>40</v>
      </c>
      <c r="Q17" s="7">
        <f t="shared" si="4"/>
        <v>3.5510382249329808</v>
      </c>
      <c r="R17" s="32"/>
    </row>
    <row r="18" spans="1:18" ht="15" x14ac:dyDescent="0.25">
      <c r="A18" s="5">
        <v>13</v>
      </c>
      <c r="B18" s="6" t="s">
        <v>30</v>
      </c>
      <c r="C18" s="17">
        <v>7524.73</v>
      </c>
      <c r="D18" s="17">
        <v>6878.16</v>
      </c>
      <c r="E18" s="17">
        <v>7218.2</v>
      </c>
      <c r="F18" s="17">
        <f t="shared" si="1"/>
        <v>-306.52999999999975</v>
      </c>
      <c r="G18" s="18">
        <f t="shared" si="5"/>
        <v>-4.0736345357242021</v>
      </c>
      <c r="H18" s="17">
        <v>3950.79</v>
      </c>
      <c r="I18" s="17">
        <v>3607.76</v>
      </c>
      <c r="J18" s="17">
        <v>4055.62</v>
      </c>
      <c r="K18" s="17">
        <f t="shared" si="2"/>
        <v>104.82999999999993</v>
      </c>
      <c r="L18" s="18">
        <f t="shared" si="6"/>
        <v>2.6533933719585177</v>
      </c>
      <c r="M18" s="19">
        <f t="shared" si="3"/>
        <v>52.504076558228675</v>
      </c>
      <c r="N18" s="19">
        <f t="shared" si="3"/>
        <v>52.452400060481295</v>
      </c>
      <c r="O18" s="19">
        <f t="shared" si="3"/>
        <v>56.186029758111445</v>
      </c>
      <c r="P18" s="17">
        <v>40</v>
      </c>
      <c r="Q18" s="7">
        <f t="shared" si="4"/>
        <v>3.6819531998827699</v>
      </c>
      <c r="R18" s="32"/>
    </row>
    <row r="19" spans="1:18" ht="15" x14ac:dyDescent="0.25">
      <c r="A19" s="5">
        <v>14</v>
      </c>
      <c r="B19" s="6" t="s">
        <v>31</v>
      </c>
      <c r="C19" s="17">
        <v>4947.93</v>
      </c>
      <c r="D19" s="17">
        <v>4189.32</v>
      </c>
      <c r="E19" s="17">
        <v>4776.6000000000004</v>
      </c>
      <c r="F19" s="17">
        <f t="shared" si="1"/>
        <v>-171.32999999999993</v>
      </c>
      <c r="G19" s="18">
        <f t="shared" si="5"/>
        <v>-3.4626601427263504</v>
      </c>
      <c r="H19" s="17">
        <v>2306.21</v>
      </c>
      <c r="I19" s="17">
        <v>2083.1799999999998</v>
      </c>
      <c r="J19" s="17">
        <v>2362.6999999999998</v>
      </c>
      <c r="K19" s="17">
        <f t="shared" si="2"/>
        <v>56.489999999999782</v>
      </c>
      <c r="L19" s="18">
        <f t="shared" si="6"/>
        <v>2.4494733784000493</v>
      </c>
      <c r="M19" s="19">
        <f t="shared" si="3"/>
        <v>46.609592294151291</v>
      </c>
      <c r="N19" s="19">
        <f t="shared" si="3"/>
        <v>49.72596984713509</v>
      </c>
      <c r="O19" s="19">
        <f t="shared" si="3"/>
        <v>49.464053929573332</v>
      </c>
      <c r="P19" s="17">
        <v>40</v>
      </c>
      <c r="Q19" s="7">
        <f t="shared" si="4"/>
        <v>2.8544616354220409</v>
      </c>
      <c r="R19" s="32"/>
    </row>
    <row r="20" spans="1:18" ht="15" x14ac:dyDescent="0.25">
      <c r="A20" s="5">
        <v>15</v>
      </c>
      <c r="B20" s="6" t="s">
        <v>32</v>
      </c>
      <c r="C20" s="17">
        <v>3849.49</v>
      </c>
      <c r="D20" s="17">
        <v>3340.8</v>
      </c>
      <c r="E20" s="17">
        <v>3639.41</v>
      </c>
      <c r="F20" s="17">
        <f t="shared" si="1"/>
        <v>-210.07999999999993</v>
      </c>
      <c r="G20" s="18">
        <f t="shared" si="5"/>
        <v>-5.4573462978212683</v>
      </c>
      <c r="H20" s="17">
        <v>2576.25</v>
      </c>
      <c r="I20" s="17">
        <v>2626.59</v>
      </c>
      <c r="J20" s="17">
        <v>3001.7</v>
      </c>
      <c r="K20" s="17">
        <f t="shared" si="2"/>
        <v>425.44999999999982</v>
      </c>
      <c r="L20" s="18">
        <f t="shared" si="6"/>
        <v>16.514313440077625</v>
      </c>
      <c r="M20" s="19">
        <f t="shared" si="3"/>
        <v>66.924449732302207</v>
      </c>
      <c r="N20" s="19">
        <f t="shared" si="3"/>
        <v>78.621587643678154</v>
      </c>
      <c r="O20" s="19">
        <f t="shared" si="3"/>
        <v>82.477654345072409</v>
      </c>
      <c r="P20" s="17">
        <v>40</v>
      </c>
      <c r="Q20" s="7">
        <f t="shared" si="4"/>
        <v>15.553204612770202</v>
      </c>
      <c r="R20" s="32"/>
    </row>
    <row r="21" spans="1:18" ht="15" x14ac:dyDescent="0.25">
      <c r="A21" s="5">
        <v>16</v>
      </c>
      <c r="B21" s="6" t="s">
        <v>33</v>
      </c>
      <c r="C21" s="17">
        <v>4659.88</v>
      </c>
      <c r="D21" s="17">
        <v>4308.43</v>
      </c>
      <c r="E21" s="17">
        <v>4552.88</v>
      </c>
      <c r="F21" s="17">
        <f t="shared" si="1"/>
        <v>-107</v>
      </c>
      <c r="G21" s="18">
        <f t="shared" si="5"/>
        <v>-2.2961964685785898</v>
      </c>
      <c r="H21" s="17">
        <v>2724.1299999999997</v>
      </c>
      <c r="I21" s="17">
        <v>2551.12</v>
      </c>
      <c r="J21" s="17">
        <v>2866.1299999999997</v>
      </c>
      <c r="K21" s="17">
        <f t="shared" si="2"/>
        <v>142</v>
      </c>
      <c r="L21" s="18">
        <f t="shared" si="6"/>
        <v>5.2126734039858604</v>
      </c>
      <c r="M21" s="19">
        <f t="shared" si="3"/>
        <v>58.459230709803677</v>
      </c>
      <c r="N21" s="19">
        <f t="shared" si="3"/>
        <v>59.212288467028586</v>
      </c>
      <c r="O21" s="19">
        <f t="shared" si="3"/>
        <v>62.952021577550902</v>
      </c>
      <c r="P21" s="17">
        <v>40</v>
      </c>
      <c r="Q21" s="7">
        <f t="shared" si="4"/>
        <v>4.4927908677472246</v>
      </c>
      <c r="R21" s="32"/>
    </row>
    <row r="22" spans="1:18" ht="15" x14ac:dyDescent="0.25">
      <c r="A22" s="5">
        <v>17</v>
      </c>
      <c r="B22" s="6" t="s">
        <v>34</v>
      </c>
      <c r="C22" s="17">
        <v>1805.28</v>
      </c>
      <c r="D22" s="17">
        <v>1636.9</v>
      </c>
      <c r="E22" s="17">
        <v>1739.99</v>
      </c>
      <c r="F22" s="17">
        <f t="shared" si="1"/>
        <v>-65.289999999999964</v>
      </c>
      <c r="G22" s="18">
        <f t="shared" si="5"/>
        <v>-3.6166134893202138</v>
      </c>
      <c r="H22" s="17">
        <v>907.46999999999991</v>
      </c>
      <c r="I22" s="17">
        <v>993.41</v>
      </c>
      <c r="J22" s="17">
        <v>1137.71</v>
      </c>
      <c r="K22" s="17">
        <f t="shared" si="2"/>
        <v>230.24000000000012</v>
      </c>
      <c r="L22" s="18">
        <f t="shared" si="6"/>
        <v>25.371637629894117</v>
      </c>
      <c r="M22" s="19">
        <f t="shared" si="3"/>
        <v>50.267548524328632</v>
      </c>
      <c r="N22" s="19">
        <f t="shared" si="3"/>
        <v>60.688496548353591</v>
      </c>
      <c r="O22" s="19">
        <f t="shared" si="3"/>
        <v>65.386007965563024</v>
      </c>
      <c r="P22" s="17">
        <v>40</v>
      </c>
      <c r="Q22" s="7">
        <f t="shared" si="4"/>
        <v>15.118459441234393</v>
      </c>
      <c r="R22" s="32"/>
    </row>
    <row r="23" spans="1:18" ht="15" x14ac:dyDescent="0.25">
      <c r="A23" s="5">
        <v>18</v>
      </c>
      <c r="B23" s="6" t="s">
        <v>35</v>
      </c>
      <c r="C23" s="17">
        <v>2672.91</v>
      </c>
      <c r="D23" s="17">
        <v>2364.14</v>
      </c>
      <c r="E23" s="17">
        <v>2564.11</v>
      </c>
      <c r="F23" s="17">
        <f t="shared" si="1"/>
        <v>-108.79999999999973</v>
      </c>
      <c r="G23" s="18">
        <f t="shared" si="5"/>
        <v>-4.0704700120841979</v>
      </c>
      <c r="H23" s="17">
        <v>1620.6999999999998</v>
      </c>
      <c r="I23" s="17">
        <v>1529.63</v>
      </c>
      <c r="J23" s="17">
        <v>1717.9499999999998</v>
      </c>
      <c r="K23" s="17">
        <f t="shared" si="2"/>
        <v>97.25</v>
      </c>
      <c r="L23" s="18">
        <f t="shared" si="6"/>
        <v>6.0004936138705505</v>
      </c>
      <c r="M23" s="19">
        <f t="shared" si="3"/>
        <v>60.634289968610986</v>
      </c>
      <c r="N23" s="19">
        <f t="shared" si="3"/>
        <v>64.701329024507857</v>
      </c>
      <c r="O23" s="19">
        <f t="shared" si="3"/>
        <v>66.999855700418451</v>
      </c>
      <c r="P23" s="17">
        <v>40</v>
      </c>
      <c r="Q23" s="7">
        <f t="shared" si="4"/>
        <v>6.3655657318074645</v>
      </c>
      <c r="R23" s="32"/>
    </row>
    <row r="24" spans="1:18" ht="15" x14ac:dyDescent="0.25">
      <c r="A24" s="5">
        <v>19</v>
      </c>
      <c r="B24" s="6" t="s">
        <v>36</v>
      </c>
      <c r="C24" s="17">
        <v>12393.87</v>
      </c>
      <c r="D24" s="17">
        <v>12025.34</v>
      </c>
      <c r="E24" s="17">
        <v>12806.8</v>
      </c>
      <c r="F24" s="17">
        <f t="shared" si="1"/>
        <v>412.92999999999847</v>
      </c>
      <c r="G24" s="18">
        <f t="shared" si="5"/>
        <v>3.3317277008714665</v>
      </c>
      <c r="H24" s="17">
        <v>8551.16</v>
      </c>
      <c r="I24" s="17">
        <v>7414.33</v>
      </c>
      <c r="J24" s="17">
        <v>8804.08</v>
      </c>
      <c r="K24" s="17">
        <f t="shared" si="2"/>
        <v>252.92000000000007</v>
      </c>
      <c r="L24" s="18">
        <f t="shared" si="6"/>
        <v>2.9577273726605524</v>
      </c>
      <c r="M24" s="19">
        <f t="shared" si="3"/>
        <v>68.995075791500142</v>
      </c>
      <c r="N24" s="19">
        <f t="shared" si="3"/>
        <v>61.655886652685076</v>
      </c>
      <c r="O24" s="19">
        <f t="shared" si="3"/>
        <v>68.745354030671209</v>
      </c>
      <c r="P24" s="17">
        <v>40</v>
      </c>
      <c r="Q24" s="7">
        <f t="shared" si="4"/>
        <v>-0.24972176082893327</v>
      </c>
      <c r="R24" s="32"/>
    </row>
    <row r="25" spans="1:18" ht="15" x14ac:dyDescent="0.25">
      <c r="A25" s="5">
        <v>20</v>
      </c>
      <c r="B25" s="6" t="s">
        <v>37</v>
      </c>
      <c r="C25" s="17">
        <v>2474.56</v>
      </c>
      <c r="D25" s="17">
        <v>2293.21</v>
      </c>
      <c r="E25" s="17">
        <v>2443.6999999999998</v>
      </c>
      <c r="F25" s="17">
        <f t="shared" si="1"/>
        <v>-30.860000000000127</v>
      </c>
      <c r="G25" s="18">
        <f t="shared" si="5"/>
        <v>-1.2470903918272391</v>
      </c>
      <c r="H25" s="17">
        <v>1784.9499999999998</v>
      </c>
      <c r="I25" s="17">
        <v>1859.14</v>
      </c>
      <c r="J25" s="17">
        <v>1748.09</v>
      </c>
      <c r="K25" s="17">
        <f t="shared" si="2"/>
        <v>-36.8599999999999</v>
      </c>
      <c r="L25" s="18">
        <f t="shared" si="6"/>
        <v>-2.065043838762985</v>
      </c>
      <c r="M25" s="19">
        <f t="shared" si="3"/>
        <v>72.132015388594326</v>
      </c>
      <c r="N25" s="19">
        <f t="shared" si="3"/>
        <v>81.071511113243005</v>
      </c>
      <c r="O25" s="19">
        <f t="shared" si="3"/>
        <v>71.534558251831243</v>
      </c>
      <c r="P25" s="17">
        <v>40</v>
      </c>
      <c r="Q25" s="7">
        <f t="shared" si="4"/>
        <v>-0.59745713676308299</v>
      </c>
      <c r="R25" s="32"/>
    </row>
    <row r="26" spans="1:18" ht="15" x14ac:dyDescent="0.25">
      <c r="A26" s="5">
        <v>21</v>
      </c>
      <c r="B26" s="6" t="s">
        <v>38</v>
      </c>
      <c r="C26" s="17">
        <v>6063.19</v>
      </c>
      <c r="D26" s="17">
        <v>5366.97</v>
      </c>
      <c r="E26" s="17">
        <v>5775.45</v>
      </c>
      <c r="F26" s="17">
        <f t="shared" si="1"/>
        <v>-287.73999999999978</v>
      </c>
      <c r="G26" s="18">
        <f t="shared" si="5"/>
        <v>-4.7456866764854766</v>
      </c>
      <c r="H26" s="17">
        <v>4385.53</v>
      </c>
      <c r="I26" s="17">
        <v>4174.29</v>
      </c>
      <c r="J26" s="17">
        <v>4765.21</v>
      </c>
      <c r="K26" s="17">
        <f t="shared" si="2"/>
        <v>379.68000000000029</v>
      </c>
      <c r="L26" s="18">
        <f t="shared" si="6"/>
        <v>8.6575624838959104</v>
      </c>
      <c r="M26" s="19">
        <f t="shared" si="3"/>
        <v>72.330406931004958</v>
      </c>
      <c r="N26" s="19">
        <f t="shared" si="3"/>
        <v>77.777405128033124</v>
      </c>
      <c r="O26" s="19">
        <f t="shared" si="3"/>
        <v>82.50802967734117</v>
      </c>
      <c r="P26" s="17">
        <v>40</v>
      </c>
      <c r="Q26" s="7">
        <f t="shared" si="4"/>
        <v>10.177622746336212</v>
      </c>
      <c r="R26" s="32"/>
    </row>
    <row r="27" spans="1:18" ht="15" x14ac:dyDescent="0.25">
      <c r="A27" s="5">
        <v>22</v>
      </c>
      <c r="B27" s="6" t="s">
        <v>39</v>
      </c>
      <c r="C27" s="17">
        <v>3844.72</v>
      </c>
      <c r="D27" s="17">
        <v>3613.89</v>
      </c>
      <c r="E27" s="17">
        <v>3854.76</v>
      </c>
      <c r="F27" s="17">
        <f t="shared" si="1"/>
        <v>10.040000000000418</v>
      </c>
      <c r="G27" s="18">
        <f t="shared" si="5"/>
        <v>0.26113735200483829</v>
      </c>
      <c r="H27" s="17">
        <v>1243.94</v>
      </c>
      <c r="I27" s="17">
        <v>1163.18</v>
      </c>
      <c r="J27" s="17">
        <v>1271.48</v>
      </c>
      <c r="K27" s="17">
        <f t="shared" si="2"/>
        <v>27.539999999999964</v>
      </c>
      <c r="L27" s="18">
        <f t="shared" si="6"/>
        <v>2.2139331479010211</v>
      </c>
      <c r="M27" s="19">
        <f t="shared" si="3"/>
        <v>32.354501758255481</v>
      </c>
      <c r="N27" s="19">
        <f t="shared" si="3"/>
        <v>32.186369812030804</v>
      </c>
      <c r="O27" s="19">
        <f t="shared" si="3"/>
        <v>32.984673494588506</v>
      </c>
      <c r="P27" s="17">
        <v>40</v>
      </c>
      <c r="Q27" s="7">
        <f t="shared" si="4"/>
        <v>0.63017173633302548</v>
      </c>
      <c r="R27" s="32"/>
    </row>
    <row r="28" spans="1:18" ht="15" x14ac:dyDescent="0.25">
      <c r="A28" s="5">
        <v>23</v>
      </c>
      <c r="B28" s="6" t="s">
        <v>40</v>
      </c>
      <c r="C28" s="17">
        <v>1286.75</v>
      </c>
      <c r="D28" s="17">
        <v>1110.6300000000001</v>
      </c>
      <c r="E28" s="17">
        <v>1196.27</v>
      </c>
      <c r="F28" s="17">
        <f t="shared" si="1"/>
        <v>-90.480000000000018</v>
      </c>
      <c r="G28" s="18">
        <f t="shared" si="5"/>
        <v>-7.0316689333592395</v>
      </c>
      <c r="H28" s="17">
        <v>386.41999999999996</v>
      </c>
      <c r="I28" s="17">
        <v>394.79</v>
      </c>
      <c r="J28" s="17">
        <v>460.36</v>
      </c>
      <c r="K28" s="17">
        <f t="shared" si="2"/>
        <v>73.940000000000055</v>
      </c>
      <c r="L28" s="18">
        <f t="shared" si="6"/>
        <v>19.134620361264961</v>
      </c>
      <c r="M28" s="19">
        <f t="shared" si="3"/>
        <v>30.030697493685636</v>
      </c>
      <c r="N28" s="19">
        <f t="shared" si="3"/>
        <v>35.546491630876169</v>
      </c>
      <c r="O28" s="19">
        <f t="shared" si="3"/>
        <v>38.48295117323012</v>
      </c>
      <c r="P28" s="17">
        <v>40</v>
      </c>
      <c r="Q28" s="7">
        <f t="shared" si="4"/>
        <v>8.4522536795444836</v>
      </c>
      <c r="R28" s="32"/>
    </row>
    <row r="29" spans="1:18" ht="15" x14ac:dyDescent="0.25">
      <c r="A29" s="5">
        <v>24</v>
      </c>
      <c r="B29" s="6" t="s">
        <v>41</v>
      </c>
      <c r="C29" s="17">
        <v>2788.35</v>
      </c>
      <c r="D29" s="17">
        <v>2372.06</v>
      </c>
      <c r="E29" s="17">
        <v>2588.65</v>
      </c>
      <c r="F29" s="17">
        <f t="shared" si="1"/>
        <v>-199.69999999999982</v>
      </c>
      <c r="G29" s="18">
        <f t="shared" si="5"/>
        <v>-7.1619416500797897</v>
      </c>
      <c r="H29" s="17">
        <v>1577.31</v>
      </c>
      <c r="I29" s="17">
        <v>1451.69</v>
      </c>
      <c r="J29" s="17">
        <v>1726.73</v>
      </c>
      <c r="K29" s="17">
        <f t="shared" si="2"/>
        <v>149.42000000000007</v>
      </c>
      <c r="L29" s="18">
        <f t="shared" si="6"/>
        <v>9.4730902612676058</v>
      </c>
      <c r="M29" s="19">
        <f t="shared" si="3"/>
        <v>56.567862714508578</v>
      </c>
      <c r="N29" s="19">
        <f t="shared" si="3"/>
        <v>61.199548072139834</v>
      </c>
      <c r="O29" s="19">
        <f t="shared" si="3"/>
        <v>66.703880400981205</v>
      </c>
      <c r="P29" s="17">
        <v>40</v>
      </c>
      <c r="Q29" s="7">
        <f t="shared" si="4"/>
        <v>10.136017686472627</v>
      </c>
      <c r="R29" s="32"/>
    </row>
    <row r="30" spans="1:18" ht="15" x14ac:dyDescent="0.25">
      <c r="A30" s="5">
        <v>25</v>
      </c>
      <c r="B30" s="6" t="s">
        <v>42</v>
      </c>
      <c r="C30" s="17">
        <v>976.08</v>
      </c>
      <c r="D30" s="17">
        <v>809.97</v>
      </c>
      <c r="E30" s="17">
        <v>978</v>
      </c>
      <c r="F30" s="17">
        <f t="shared" si="1"/>
        <v>1.9199999999999591</v>
      </c>
      <c r="G30" s="18">
        <f t="shared" si="5"/>
        <v>0.19670518809933191</v>
      </c>
      <c r="H30" s="17">
        <v>431.22</v>
      </c>
      <c r="I30" s="17">
        <v>409.64</v>
      </c>
      <c r="J30" s="17">
        <v>449.59</v>
      </c>
      <c r="K30" s="17">
        <f t="shared" si="2"/>
        <v>18.369999999999948</v>
      </c>
      <c r="L30" s="18">
        <f t="shared" si="6"/>
        <v>4.2600064932053119</v>
      </c>
      <c r="M30" s="19">
        <f t="shared" si="3"/>
        <v>44.178755839685273</v>
      </c>
      <c r="N30" s="19">
        <f t="shared" si="3"/>
        <v>50.574712643678154</v>
      </c>
      <c r="O30" s="19">
        <f t="shared" si="3"/>
        <v>45.970347648261757</v>
      </c>
      <c r="P30" s="17">
        <v>40</v>
      </c>
      <c r="Q30" s="7">
        <f t="shared" si="4"/>
        <v>1.7915918085764844</v>
      </c>
      <c r="R30" s="32"/>
    </row>
    <row r="31" spans="1:18" ht="15" x14ac:dyDescent="0.25">
      <c r="A31" s="5">
        <v>26</v>
      </c>
      <c r="B31" s="6" t="s">
        <v>43</v>
      </c>
      <c r="C31" s="17">
        <v>11453.18</v>
      </c>
      <c r="D31" s="17">
        <v>10427.620000000001</v>
      </c>
      <c r="E31" s="17">
        <v>11392.72</v>
      </c>
      <c r="F31" s="17">
        <f t="shared" si="1"/>
        <v>-60.460000000000946</v>
      </c>
      <c r="G31" s="18">
        <f t="shared" si="5"/>
        <v>-0.52788832446535328</v>
      </c>
      <c r="H31" s="17">
        <v>9326.8100000000013</v>
      </c>
      <c r="I31" s="17">
        <v>8587.91</v>
      </c>
      <c r="J31" s="17">
        <v>9743.4599999999991</v>
      </c>
      <c r="K31" s="17">
        <f t="shared" si="2"/>
        <v>416.64999999999782</v>
      </c>
      <c r="L31" s="18">
        <f t="shared" si="6"/>
        <v>4.4672294171318789</v>
      </c>
      <c r="M31" s="19">
        <f t="shared" si="3"/>
        <v>81.434239224390097</v>
      </c>
      <c r="N31" s="19">
        <f t="shared" si="3"/>
        <v>82.357335614454684</v>
      </c>
      <c r="O31" s="19">
        <f t="shared" si="3"/>
        <v>85.52356241529678</v>
      </c>
      <c r="P31" s="17">
        <v>40</v>
      </c>
      <c r="Q31" s="7">
        <f t="shared" si="4"/>
        <v>4.0893231909066827</v>
      </c>
      <c r="R31" s="32"/>
    </row>
    <row r="32" spans="1:18" ht="15" x14ac:dyDescent="0.25">
      <c r="A32" s="5">
        <v>27</v>
      </c>
      <c r="B32" s="6" t="s">
        <v>44</v>
      </c>
      <c r="C32" s="17">
        <v>100732.2</v>
      </c>
      <c r="D32" s="17">
        <v>85069.8</v>
      </c>
      <c r="E32" s="17">
        <v>97137.23</v>
      </c>
      <c r="F32" s="17">
        <f t="shared" si="1"/>
        <v>-3594.9700000000012</v>
      </c>
      <c r="G32" s="18">
        <f t="shared" si="5"/>
        <v>-3.5688389611266325</v>
      </c>
      <c r="H32" s="17">
        <v>110339.17</v>
      </c>
      <c r="I32" s="17">
        <v>100128.95</v>
      </c>
      <c r="J32" s="17">
        <v>112561.53</v>
      </c>
      <c r="K32" s="17">
        <f t="shared" si="2"/>
        <v>2222.3600000000006</v>
      </c>
      <c r="L32" s="18">
        <f t="shared" si="6"/>
        <v>2.01411701755596</v>
      </c>
      <c r="M32" s="19">
        <f t="shared" si="3"/>
        <v>109.53713906774595</v>
      </c>
      <c r="N32" s="19">
        <f t="shared" si="3"/>
        <v>117.70211050219936</v>
      </c>
      <c r="O32" s="19">
        <f t="shared" si="3"/>
        <v>115.87887568957855</v>
      </c>
      <c r="P32" s="17">
        <v>40</v>
      </c>
      <c r="Q32" s="7">
        <f t="shared" si="4"/>
        <v>6.3417366218325952</v>
      </c>
      <c r="R32" s="32"/>
    </row>
    <row r="33" spans="1:18" ht="15" x14ac:dyDescent="0.25">
      <c r="A33" s="5">
        <v>28</v>
      </c>
      <c r="B33" s="6" t="s">
        <v>45</v>
      </c>
      <c r="C33" s="17">
        <v>8963.41</v>
      </c>
      <c r="D33" s="17">
        <v>8162.92</v>
      </c>
      <c r="E33" s="17">
        <v>8691.43</v>
      </c>
      <c r="F33" s="17">
        <f t="shared" si="1"/>
        <v>-271.97999999999956</v>
      </c>
      <c r="G33" s="18">
        <f t="shared" si="5"/>
        <v>-3.0343362626500356</v>
      </c>
      <c r="H33" s="17">
        <v>5435.25</v>
      </c>
      <c r="I33" s="17">
        <v>5023.8100000000004</v>
      </c>
      <c r="J33" s="17">
        <v>6020.88</v>
      </c>
      <c r="K33" s="17">
        <f t="shared" si="2"/>
        <v>585.63000000000011</v>
      </c>
      <c r="L33" s="18">
        <f t="shared" si="6"/>
        <v>10.774665378777428</v>
      </c>
      <c r="M33" s="19">
        <f t="shared" si="3"/>
        <v>60.638194615665242</v>
      </c>
      <c r="N33" s="19">
        <f t="shared" si="3"/>
        <v>61.544275822867313</v>
      </c>
      <c r="O33" s="19">
        <f t="shared" si="3"/>
        <v>69.273755872163719</v>
      </c>
      <c r="P33" s="17">
        <v>40</v>
      </c>
      <c r="Q33" s="7">
        <f t="shared" si="4"/>
        <v>8.6355612564984767</v>
      </c>
      <c r="R33" s="32"/>
    </row>
    <row r="34" spans="1:18" ht="15" x14ac:dyDescent="0.25">
      <c r="A34" s="5">
        <v>29</v>
      </c>
      <c r="B34" s="6" t="s">
        <v>46</v>
      </c>
      <c r="C34" s="17">
        <v>3444.08</v>
      </c>
      <c r="D34" s="17">
        <v>3044.29</v>
      </c>
      <c r="E34" s="17">
        <v>3280.34</v>
      </c>
      <c r="F34" s="17">
        <f t="shared" si="1"/>
        <v>-163.73999999999978</v>
      </c>
      <c r="G34" s="18">
        <f t="shared" si="5"/>
        <v>-4.7542449652737382</v>
      </c>
      <c r="H34" s="17">
        <v>1565.77</v>
      </c>
      <c r="I34" s="17">
        <v>1472.72</v>
      </c>
      <c r="J34" s="17">
        <v>1700.66</v>
      </c>
      <c r="K34" s="17">
        <f t="shared" si="2"/>
        <v>134.8900000000001</v>
      </c>
      <c r="L34" s="18">
        <f t="shared" si="6"/>
        <v>8.6149306730873683</v>
      </c>
      <c r="M34" s="19">
        <f t="shared" si="3"/>
        <v>45.462648951243871</v>
      </c>
      <c r="N34" s="19">
        <f t="shared" si="3"/>
        <v>48.376468733267856</v>
      </c>
      <c r="O34" s="19">
        <f t="shared" si="3"/>
        <v>51.844016169055649</v>
      </c>
      <c r="P34" s="17">
        <v>40</v>
      </c>
      <c r="Q34" s="7">
        <f t="shared" si="4"/>
        <v>6.3813672178117784</v>
      </c>
      <c r="R34" s="32"/>
    </row>
    <row r="35" spans="1:18" ht="15" x14ac:dyDescent="0.25">
      <c r="A35" s="5">
        <v>30</v>
      </c>
      <c r="B35" s="6" t="s">
        <v>47</v>
      </c>
      <c r="C35" s="17">
        <v>2625.38</v>
      </c>
      <c r="D35" s="17">
        <v>2283.5500000000002</v>
      </c>
      <c r="E35" s="17">
        <v>2469.11</v>
      </c>
      <c r="F35" s="17">
        <f t="shared" si="1"/>
        <v>-156.26999999999998</v>
      </c>
      <c r="G35" s="18">
        <f t="shared" si="5"/>
        <v>-5.9522811935795952</v>
      </c>
      <c r="H35" s="17">
        <v>1301.58</v>
      </c>
      <c r="I35" s="17">
        <v>1198.47</v>
      </c>
      <c r="J35" s="17">
        <v>1403.1</v>
      </c>
      <c r="K35" s="17">
        <f t="shared" si="2"/>
        <v>101.51999999999998</v>
      </c>
      <c r="L35" s="18">
        <f t="shared" si="6"/>
        <v>7.7997510717743035</v>
      </c>
      <c r="M35" s="19">
        <f t="shared" si="3"/>
        <v>49.57682316464664</v>
      </c>
      <c r="N35" s="19">
        <f t="shared" si="3"/>
        <v>52.482757110639135</v>
      </c>
      <c r="O35" s="19">
        <f t="shared" si="3"/>
        <v>56.826143833203048</v>
      </c>
      <c r="P35" s="17">
        <v>40</v>
      </c>
      <c r="Q35" s="7">
        <f t="shared" si="4"/>
        <v>7.2493206685564076</v>
      </c>
      <c r="R35" s="32"/>
    </row>
    <row r="36" spans="1:18" ht="15" x14ac:dyDescent="0.25">
      <c r="A36" s="5">
        <v>31</v>
      </c>
      <c r="B36" s="6" t="s">
        <v>48</v>
      </c>
      <c r="C36" s="17">
        <v>1381.93</v>
      </c>
      <c r="D36" s="17">
        <v>1109.1600000000001</v>
      </c>
      <c r="E36" s="17">
        <v>1279.77</v>
      </c>
      <c r="F36" s="17">
        <f t="shared" si="1"/>
        <v>-102.16000000000008</v>
      </c>
      <c r="G36" s="18">
        <f t="shared" si="5"/>
        <v>-7.3925596810258174</v>
      </c>
      <c r="H36" s="17">
        <v>555.56000000000006</v>
      </c>
      <c r="I36" s="17">
        <v>515.80999999999995</v>
      </c>
      <c r="J36" s="17">
        <v>601.68000000000006</v>
      </c>
      <c r="K36" s="17">
        <f t="shared" si="2"/>
        <v>46.120000000000005</v>
      </c>
      <c r="L36" s="18">
        <f t="shared" si="6"/>
        <v>8.3015335877312975</v>
      </c>
      <c r="M36" s="19">
        <f t="shared" si="3"/>
        <v>40.201746832328702</v>
      </c>
      <c r="N36" s="19">
        <f t="shared" si="3"/>
        <v>46.504562010891114</v>
      </c>
      <c r="O36" s="19">
        <f t="shared" si="3"/>
        <v>47.01469795353853</v>
      </c>
      <c r="P36" s="17">
        <v>40</v>
      </c>
      <c r="Q36" s="7">
        <f t="shared" si="4"/>
        <v>6.8129511212098279</v>
      </c>
      <c r="R36" s="32"/>
    </row>
    <row r="37" spans="1:18" ht="15" x14ac:dyDescent="0.25">
      <c r="A37" s="5">
        <v>32</v>
      </c>
      <c r="B37" s="6" t="s">
        <v>49</v>
      </c>
      <c r="C37" s="17">
        <v>5532.87</v>
      </c>
      <c r="D37" s="17">
        <v>4861.42</v>
      </c>
      <c r="E37" s="17">
        <v>5384.52</v>
      </c>
      <c r="F37" s="17">
        <f t="shared" si="1"/>
        <v>-148.34999999999945</v>
      </c>
      <c r="G37" s="18">
        <f t="shared" si="5"/>
        <v>-2.6812486105764179</v>
      </c>
      <c r="H37" s="17">
        <v>2043.7</v>
      </c>
      <c r="I37" s="17">
        <v>1880.51</v>
      </c>
      <c r="J37" s="17">
        <v>2125.94</v>
      </c>
      <c r="K37" s="17">
        <f t="shared" si="2"/>
        <v>82.240000000000009</v>
      </c>
      <c r="L37" s="18">
        <f t="shared" si="6"/>
        <v>4.0240739834613697</v>
      </c>
      <c r="M37" s="19">
        <f t="shared" si="3"/>
        <v>36.937430302898861</v>
      </c>
      <c r="N37" s="19">
        <f t="shared" si="3"/>
        <v>38.682319157776945</v>
      </c>
      <c r="O37" s="19">
        <f t="shared" si="3"/>
        <v>39.482442260405755</v>
      </c>
      <c r="P37" s="17">
        <v>40</v>
      </c>
      <c r="Q37" s="7">
        <f t="shared" si="4"/>
        <v>2.5450119575068939</v>
      </c>
      <c r="R37" s="32"/>
    </row>
    <row r="38" spans="1:18" ht="15" x14ac:dyDescent="0.25">
      <c r="A38" s="5">
        <v>33</v>
      </c>
      <c r="B38" s="6" t="s">
        <v>50</v>
      </c>
      <c r="C38" s="17">
        <v>9584.74</v>
      </c>
      <c r="D38" s="17">
        <v>7987.75</v>
      </c>
      <c r="E38" s="17">
        <v>8673.11</v>
      </c>
      <c r="F38" s="17">
        <f t="shared" si="1"/>
        <v>-911.6299999999992</v>
      </c>
      <c r="G38" s="18">
        <f t="shared" si="5"/>
        <v>-9.5112647813086131</v>
      </c>
      <c r="H38" s="17">
        <v>4454.67</v>
      </c>
      <c r="I38" s="17">
        <v>4161.6899999999996</v>
      </c>
      <c r="J38" s="17">
        <v>4532.04</v>
      </c>
      <c r="K38" s="17">
        <f t="shared" si="2"/>
        <v>77.369999999999891</v>
      </c>
      <c r="L38" s="18">
        <f t="shared" si="6"/>
        <v>1.7368289906996452</v>
      </c>
      <c r="M38" s="19">
        <f t="shared" si="3"/>
        <v>46.47669107351895</v>
      </c>
      <c r="N38" s="19">
        <f t="shared" si="3"/>
        <v>52.100904510030979</v>
      </c>
      <c r="O38" s="19">
        <f t="shared" si="3"/>
        <v>52.253920450680312</v>
      </c>
      <c r="P38" s="17">
        <v>40</v>
      </c>
      <c r="Q38" s="7">
        <f t="shared" si="4"/>
        <v>5.7772293771613619</v>
      </c>
      <c r="R38" s="32"/>
    </row>
    <row r="39" spans="1:18" x14ac:dyDescent="0.2">
      <c r="A39" s="34" t="s">
        <v>6</v>
      </c>
      <c r="B39" s="35"/>
      <c r="C39" s="20">
        <f>SUM(C4:C38)</f>
        <v>310684.25999999995</v>
      </c>
      <c r="D39" s="20">
        <f>SUM(D4:D38)</f>
        <v>274625.44000000006</v>
      </c>
      <c r="E39" s="20">
        <v>301566.52</v>
      </c>
      <c r="F39" s="20">
        <f t="shared" si="1"/>
        <v>-9117.7399999999325</v>
      </c>
      <c r="G39" s="21">
        <f t="shared" si="5"/>
        <v>-2.9347286534567067</v>
      </c>
      <c r="H39" s="20">
        <v>234123.9</v>
      </c>
      <c r="I39" s="20">
        <f>SUM(I4:I38)</f>
        <v>214135.26</v>
      </c>
      <c r="J39" s="20">
        <v>242512.01</v>
      </c>
      <c r="K39" s="20">
        <f t="shared" si="2"/>
        <v>8388.1100000000151</v>
      </c>
      <c r="L39" s="21">
        <f t="shared" si="6"/>
        <v>3.5827653648346094</v>
      </c>
      <c r="M39" s="22">
        <f t="shared" si="3"/>
        <v>75.357502822962459</v>
      </c>
      <c r="N39" s="22">
        <f t="shared" si="3"/>
        <v>77.973570110620471</v>
      </c>
      <c r="O39" s="22">
        <f t="shared" si="3"/>
        <v>80.417418352673891</v>
      </c>
      <c r="P39" s="22">
        <v>40</v>
      </c>
      <c r="Q39" s="8">
        <f t="shared" si="4"/>
        <v>5.0599155297114322</v>
      </c>
      <c r="R39" s="33"/>
    </row>
    <row r="40" spans="1:18" x14ac:dyDescent="0.2">
      <c r="G40" s="24" t="str">
        <f t="shared" si="5"/>
        <v/>
      </c>
      <c r="L40" s="24" t="str">
        <f t="shared" si="6"/>
        <v/>
      </c>
      <c r="N40" s="22"/>
      <c r="R40" s="32"/>
    </row>
    <row r="41" spans="1:18" x14ac:dyDescent="0.2">
      <c r="G41" s="24" t="str">
        <f t="shared" si="5"/>
        <v/>
      </c>
      <c r="L41" s="24" t="str">
        <f t="shared" si="6"/>
        <v/>
      </c>
      <c r="R41" s="32"/>
    </row>
    <row r="42" spans="1:18" x14ac:dyDescent="0.2">
      <c r="G42" s="24" t="str">
        <f t="shared" si="5"/>
        <v/>
      </c>
      <c r="L42" s="24" t="str">
        <f t="shared" si="6"/>
        <v/>
      </c>
      <c r="R42" s="32"/>
    </row>
    <row r="43" spans="1:18" x14ac:dyDescent="0.2">
      <c r="G43" s="24" t="str">
        <f t="shared" si="5"/>
        <v/>
      </c>
      <c r="L43" s="24" t="str">
        <f t="shared" si="6"/>
        <v/>
      </c>
      <c r="R43" s="32"/>
    </row>
    <row r="44" spans="1:18" x14ac:dyDescent="0.2">
      <c r="G44" s="24" t="str">
        <f t="shared" si="5"/>
        <v/>
      </c>
      <c r="L44" s="24" t="str">
        <f t="shared" si="6"/>
        <v/>
      </c>
      <c r="R44" s="32"/>
    </row>
    <row r="45" spans="1:18" x14ac:dyDescent="0.2">
      <c r="G45" s="24" t="str">
        <f t="shared" si="5"/>
        <v/>
      </c>
      <c r="L45" s="24" t="str">
        <f t="shared" si="6"/>
        <v/>
      </c>
      <c r="R45" s="32"/>
    </row>
    <row r="46" spans="1:18" x14ac:dyDescent="0.2">
      <c r="G46" s="24" t="str">
        <f t="shared" si="5"/>
        <v/>
      </c>
      <c r="L46" s="24" t="str">
        <f t="shared" si="6"/>
        <v/>
      </c>
      <c r="R46" s="32"/>
    </row>
    <row r="47" spans="1:18" x14ac:dyDescent="0.2">
      <c r="G47" s="24" t="str">
        <f t="shared" si="5"/>
        <v/>
      </c>
      <c r="L47" s="24" t="str">
        <f t="shared" si="6"/>
        <v/>
      </c>
      <c r="R47" s="32"/>
    </row>
    <row r="48" spans="1:18" x14ac:dyDescent="0.2">
      <c r="G48" s="24" t="str">
        <f t="shared" si="5"/>
        <v/>
      </c>
      <c r="L48" s="24" t="str">
        <f t="shared" si="6"/>
        <v/>
      </c>
      <c r="R48" s="32"/>
    </row>
    <row r="49" spans="7:12" x14ac:dyDescent="0.2">
      <c r="G49" s="24" t="str">
        <f t="shared" si="5"/>
        <v/>
      </c>
      <c r="L49" s="24" t="str">
        <f t="shared" si="6"/>
        <v/>
      </c>
    </row>
    <row r="50" spans="7:12" x14ac:dyDescent="0.2">
      <c r="G50" s="24" t="str">
        <f t="shared" si="5"/>
        <v/>
      </c>
      <c r="L50" s="24" t="str">
        <f t="shared" si="6"/>
        <v/>
      </c>
    </row>
    <row r="51" spans="7:12" x14ac:dyDescent="0.2">
      <c r="G51" s="24" t="str">
        <f t="shared" si="5"/>
        <v/>
      </c>
    </row>
  </sheetData>
  <mergeCells count="12">
    <mergeCell ref="R3:R48"/>
    <mergeCell ref="F4:G4"/>
    <mergeCell ref="K4:L4"/>
    <mergeCell ref="A39:B39"/>
    <mergeCell ref="C1:Q1"/>
    <mergeCell ref="C2:M2"/>
    <mergeCell ref="P2:Q2"/>
    <mergeCell ref="A3:A4"/>
    <mergeCell ref="B3:B4"/>
    <mergeCell ref="C3:G3"/>
    <mergeCell ref="H3:L3"/>
    <mergeCell ref="M3:Q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CD Ration DIST WISE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2025-09-30T08:21:04Z</dcterms:modified>
</cp:coreProperties>
</file>