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CD RATIO DIST WISE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51" i="5" l="1"/>
  <c r="L50" i="5"/>
  <c r="G50" i="5"/>
  <c r="L49" i="5"/>
  <c r="G49" i="5"/>
  <c r="L48" i="5"/>
  <c r="G48" i="5"/>
  <c r="L47" i="5"/>
  <c r="G47" i="5"/>
  <c r="L46" i="5"/>
  <c r="G46" i="5"/>
  <c r="L45" i="5"/>
  <c r="G45" i="5"/>
  <c r="L44" i="5"/>
  <c r="G44" i="5"/>
  <c r="L43" i="5"/>
  <c r="G43" i="5"/>
  <c r="L42" i="5"/>
  <c r="G42" i="5"/>
  <c r="L41" i="5"/>
  <c r="G41" i="5"/>
  <c r="L40" i="5"/>
  <c r="G40" i="5"/>
  <c r="O39" i="5"/>
  <c r="N39" i="5"/>
  <c r="L39" i="5"/>
  <c r="K39" i="5"/>
  <c r="C39" i="5"/>
  <c r="M39" i="5" s="1"/>
  <c r="Q39" i="5" s="1"/>
  <c r="O38" i="5"/>
  <c r="Q38" i="5" s="1"/>
  <c r="N38" i="5"/>
  <c r="M38" i="5"/>
  <c r="L38" i="5"/>
  <c r="K38" i="5"/>
  <c r="G38" i="5"/>
  <c r="F38" i="5"/>
  <c r="O37" i="5"/>
  <c r="Q37" i="5" s="1"/>
  <c r="N37" i="5"/>
  <c r="M37" i="5"/>
  <c r="L37" i="5"/>
  <c r="K37" i="5"/>
  <c r="G37" i="5"/>
  <c r="F37" i="5"/>
  <c r="O36" i="5"/>
  <c r="Q36" i="5" s="1"/>
  <c r="N36" i="5"/>
  <c r="M36" i="5"/>
  <c r="L36" i="5"/>
  <c r="K36" i="5"/>
  <c r="G36" i="5"/>
  <c r="F36" i="5"/>
  <c r="O35" i="5"/>
  <c r="Q35" i="5" s="1"/>
  <c r="N35" i="5"/>
  <c r="M35" i="5"/>
  <c r="L35" i="5"/>
  <c r="K35" i="5"/>
  <c r="G35" i="5"/>
  <c r="F35" i="5"/>
  <c r="O34" i="5"/>
  <c r="Q34" i="5" s="1"/>
  <c r="N34" i="5"/>
  <c r="M34" i="5"/>
  <c r="L34" i="5"/>
  <c r="K34" i="5"/>
  <c r="G34" i="5"/>
  <c r="F34" i="5"/>
  <c r="O33" i="5"/>
  <c r="Q33" i="5" s="1"/>
  <c r="N33" i="5"/>
  <c r="M33" i="5"/>
  <c r="L33" i="5"/>
  <c r="K33" i="5"/>
  <c r="G33" i="5"/>
  <c r="F33" i="5"/>
  <c r="O32" i="5"/>
  <c r="Q32" i="5" s="1"/>
  <c r="N32" i="5"/>
  <c r="M32" i="5"/>
  <c r="L32" i="5"/>
  <c r="K32" i="5"/>
  <c r="G32" i="5"/>
  <c r="F32" i="5"/>
  <c r="O31" i="5"/>
  <c r="Q31" i="5" s="1"/>
  <c r="N31" i="5"/>
  <c r="M31" i="5"/>
  <c r="L31" i="5"/>
  <c r="K31" i="5"/>
  <c r="G31" i="5"/>
  <c r="F31" i="5"/>
  <c r="O30" i="5"/>
  <c r="Q30" i="5" s="1"/>
  <c r="N30" i="5"/>
  <c r="M30" i="5"/>
  <c r="L30" i="5"/>
  <c r="K30" i="5"/>
  <c r="G30" i="5"/>
  <c r="F30" i="5"/>
  <c r="O29" i="5"/>
  <c r="Q29" i="5" s="1"/>
  <c r="N29" i="5"/>
  <c r="M29" i="5"/>
  <c r="L29" i="5"/>
  <c r="K29" i="5"/>
  <c r="G29" i="5"/>
  <c r="F29" i="5"/>
  <c r="O28" i="5"/>
  <c r="Q28" i="5" s="1"/>
  <c r="N28" i="5"/>
  <c r="M28" i="5"/>
  <c r="L28" i="5"/>
  <c r="K28" i="5"/>
  <c r="G28" i="5"/>
  <c r="F28" i="5"/>
  <c r="O27" i="5"/>
  <c r="Q27" i="5" s="1"/>
  <c r="N27" i="5"/>
  <c r="M27" i="5"/>
  <c r="L27" i="5"/>
  <c r="K27" i="5"/>
  <c r="G27" i="5"/>
  <c r="F27" i="5"/>
  <c r="O26" i="5"/>
  <c r="Q26" i="5" s="1"/>
  <c r="N26" i="5"/>
  <c r="M26" i="5"/>
  <c r="L26" i="5"/>
  <c r="K26" i="5"/>
  <c r="G26" i="5"/>
  <c r="F26" i="5"/>
  <c r="O25" i="5"/>
  <c r="Q25" i="5" s="1"/>
  <c r="N25" i="5"/>
  <c r="M25" i="5"/>
  <c r="L25" i="5"/>
  <c r="K25" i="5"/>
  <c r="G25" i="5"/>
  <c r="F25" i="5"/>
  <c r="O24" i="5"/>
  <c r="Q24" i="5" s="1"/>
  <c r="N24" i="5"/>
  <c r="M24" i="5"/>
  <c r="L24" i="5"/>
  <c r="K24" i="5"/>
  <c r="G24" i="5"/>
  <c r="F24" i="5"/>
  <c r="O23" i="5"/>
  <c r="Q23" i="5" s="1"/>
  <c r="N23" i="5"/>
  <c r="M23" i="5"/>
  <c r="L23" i="5"/>
  <c r="K23" i="5"/>
  <c r="G23" i="5"/>
  <c r="F23" i="5"/>
  <c r="O22" i="5"/>
  <c r="Q22" i="5" s="1"/>
  <c r="N22" i="5"/>
  <c r="M22" i="5"/>
  <c r="L22" i="5"/>
  <c r="K22" i="5"/>
  <c r="G22" i="5"/>
  <c r="F22" i="5"/>
  <c r="O21" i="5"/>
  <c r="Q21" i="5" s="1"/>
  <c r="N21" i="5"/>
  <c r="M21" i="5"/>
  <c r="L21" i="5"/>
  <c r="K21" i="5"/>
  <c r="G21" i="5"/>
  <c r="F21" i="5"/>
  <c r="O20" i="5"/>
  <c r="Q20" i="5" s="1"/>
  <c r="N20" i="5"/>
  <c r="M20" i="5"/>
  <c r="L20" i="5"/>
  <c r="K20" i="5"/>
  <c r="G20" i="5"/>
  <c r="F20" i="5"/>
  <c r="O19" i="5"/>
  <c r="Q19" i="5" s="1"/>
  <c r="N19" i="5"/>
  <c r="M19" i="5"/>
  <c r="L19" i="5"/>
  <c r="K19" i="5"/>
  <c r="G19" i="5"/>
  <c r="F19" i="5"/>
  <c r="O18" i="5"/>
  <c r="Q18" i="5" s="1"/>
  <c r="N18" i="5"/>
  <c r="M18" i="5"/>
  <c r="L18" i="5"/>
  <c r="K18" i="5"/>
  <c r="G18" i="5"/>
  <c r="F18" i="5"/>
  <c r="O17" i="5"/>
  <c r="Q17" i="5" s="1"/>
  <c r="N17" i="5"/>
  <c r="M17" i="5"/>
  <c r="L17" i="5"/>
  <c r="K17" i="5"/>
  <c r="G17" i="5"/>
  <c r="F17" i="5"/>
  <c r="O16" i="5"/>
  <c r="Q16" i="5" s="1"/>
  <c r="N16" i="5"/>
  <c r="M16" i="5"/>
  <c r="L16" i="5"/>
  <c r="K16" i="5"/>
  <c r="G16" i="5"/>
  <c r="F16" i="5"/>
  <c r="O15" i="5"/>
  <c r="Q15" i="5" s="1"/>
  <c r="N15" i="5"/>
  <c r="M15" i="5"/>
  <c r="L15" i="5"/>
  <c r="K15" i="5"/>
  <c r="G15" i="5"/>
  <c r="F15" i="5"/>
  <c r="O14" i="5"/>
  <c r="Q14" i="5" s="1"/>
  <c r="N14" i="5"/>
  <c r="M14" i="5"/>
  <c r="L14" i="5"/>
  <c r="K14" i="5"/>
  <c r="G14" i="5"/>
  <c r="F14" i="5"/>
  <c r="O13" i="5"/>
  <c r="Q13" i="5" s="1"/>
  <c r="N13" i="5"/>
  <c r="M13" i="5"/>
  <c r="L13" i="5"/>
  <c r="K13" i="5"/>
  <c r="G13" i="5"/>
  <c r="F13" i="5"/>
  <c r="O12" i="5"/>
  <c r="Q12" i="5" s="1"/>
  <c r="N12" i="5"/>
  <c r="M12" i="5"/>
  <c r="L12" i="5"/>
  <c r="K12" i="5"/>
  <c r="G12" i="5"/>
  <c r="F12" i="5"/>
  <c r="O11" i="5"/>
  <c r="Q11" i="5" s="1"/>
  <c r="N11" i="5"/>
  <c r="M11" i="5"/>
  <c r="L11" i="5"/>
  <c r="K11" i="5"/>
  <c r="G11" i="5"/>
  <c r="F11" i="5"/>
  <c r="O10" i="5"/>
  <c r="Q10" i="5" s="1"/>
  <c r="N10" i="5"/>
  <c r="M10" i="5"/>
  <c r="L10" i="5"/>
  <c r="K10" i="5"/>
  <c r="G10" i="5"/>
  <c r="F10" i="5"/>
  <c r="O9" i="5"/>
  <c r="Q9" i="5" s="1"/>
  <c r="N9" i="5"/>
  <c r="M9" i="5"/>
  <c r="L9" i="5"/>
  <c r="K9" i="5"/>
  <c r="G9" i="5"/>
  <c r="F9" i="5"/>
  <c r="O8" i="5"/>
  <c r="Q8" i="5" s="1"/>
  <c r="N8" i="5"/>
  <c r="M8" i="5"/>
  <c r="L8" i="5"/>
  <c r="K8" i="5"/>
  <c r="G8" i="5"/>
  <c r="F8" i="5"/>
  <c r="O7" i="5"/>
  <c r="Q7" i="5" s="1"/>
  <c r="N7" i="5"/>
  <c r="M7" i="5"/>
  <c r="L7" i="5"/>
  <c r="K7" i="5"/>
  <c r="G7" i="5"/>
  <c r="F7" i="5"/>
  <c r="O6" i="5"/>
  <c r="Q6" i="5" s="1"/>
  <c r="N6" i="5"/>
  <c r="M6" i="5"/>
  <c r="L6" i="5"/>
  <c r="K6" i="5"/>
  <c r="G6" i="5"/>
  <c r="F6" i="5"/>
  <c r="J5" i="5"/>
  <c r="H5" i="5"/>
  <c r="E5" i="5"/>
  <c r="D5" i="5"/>
  <c r="C5" i="5"/>
  <c r="J4" i="5"/>
  <c r="O4" i="5" s="1"/>
  <c r="O5" i="5" s="1"/>
  <c r="I4" i="5"/>
  <c r="I5" i="5" s="1"/>
  <c r="H4" i="5"/>
  <c r="M4" i="5" s="1"/>
  <c r="M5" i="5" s="1"/>
  <c r="F4" i="5"/>
  <c r="K4" i="5" s="1"/>
  <c r="Q4" i="5" s="1"/>
  <c r="N4" i="5" l="1"/>
  <c r="N5" i="5" s="1"/>
  <c r="G39" i="5"/>
  <c r="F39" i="5"/>
</calcChain>
</file>

<file path=xl/sharedStrings.xml><?xml version="1.0" encoding="utf-8"?>
<sst xmlns="http://schemas.openxmlformats.org/spreadsheetml/2006/main" count="53" uniqueCount="51">
  <si>
    <t xml:space="preserve"> SEPT. 2025</t>
  </si>
  <si>
    <t>SNo.</t>
  </si>
  <si>
    <t>As on  31ST MAR 25</t>
  </si>
  <si>
    <t>As on 30TH SEPT 24</t>
  </si>
  <si>
    <t>As on 30TH SEPT 25</t>
  </si>
  <si>
    <t>%AGE</t>
  </si>
  <si>
    <t>GRAND TOTAL</t>
  </si>
  <si>
    <t>DEPOSITS</t>
  </si>
  <si>
    <t>ADVANCES</t>
  </si>
  <si>
    <t>CD RATIO</t>
  </si>
  <si>
    <t>ABSOLUTE</t>
  </si>
  <si>
    <t>ABS. %AGE</t>
  </si>
  <si>
    <t>Table No.1(A-1)</t>
  </si>
  <si>
    <t>DISTRICT-WISE INFORMATION REGARDING DEPOSITS, ADVANCES AND CD RATIO</t>
  </si>
  <si>
    <t>(Rs. in crores)</t>
  </si>
  <si>
    <t>District wise</t>
  </si>
  <si>
    <t>Table No.1(A-1)  BANK-WISE INFORMATION REGARDING DEPOSITS, ADVANCES AND CD RATIO</t>
  </si>
  <si>
    <t>BENCH MARK</t>
  </si>
  <si>
    <t>BALOD</t>
  </si>
  <si>
    <t>BALODA BAZAR</t>
  </si>
  <si>
    <t>BALRAMPUR</t>
  </si>
  <si>
    <t>BASTAR</t>
  </si>
  <si>
    <t>BEMETARA</t>
  </si>
  <si>
    <t>BIJAPUR</t>
  </si>
  <si>
    <t>BILASPUR</t>
  </si>
  <si>
    <t>DANTEWADA</t>
  </si>
  <si>
    <t>DHAMTARI</t>
  </si>
  <si>
    <t>DURG</t>
  </si>
  <si>
    <t>GARIYABAND</t>
  </si>
  <si>
    <t>GAURELA-PENDRA-MARWAHI</t>
  </si>
  <si>
    <t>JANJGIR-CHAMPA</t>
  </si>
  <si>
    <t>JASHPUR</t>
  </si>
  <si>
    <t>KABIRDHAM</t>
  </si>
  <si>
    <t>KANKER</t>
  </si>
  <si>
    <t>KHAIRAGARH CHHUIKHADAN-GANDAI</t>
  </si>
  <si>
    <t>KONDAGAON</t>
  </si>
  <si>
    <t>KORBA</t>
  </si>
  <si>
    <t>KOREA</t>
  </si>
  <si>
    <t>MAHASAMUND</t>
  </si>
  <si>
    <t>MANENDRAGARH-CHIRMIRI BHARATPUR</t>
  </si>
  <si>
    <t>MOHLA-MANPUR 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</si>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</sst>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09]General"/>
    <numFmt numFmtId="169" formatCode="[$-4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1"/>
    </font>
    <font>
      <u/>
      <sz val="11"/>
      <color rgb="FF0000FF"/>
      <name val="Calibri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10" fillId="0" borderId="0" applyBorder="0" applyProtection="0"/>
    <xf numFmtId="165" fontId="11" fillId="0" borderId="0" applyBorder="0" applyProtection="0"/>
    <xf numFmtId="165" fontId="12" fillId="0" borderId="0" applyBorder="0" applyProtection="0"/>
    <xf numFmtId="169" fontId="1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2" fontId="7" fillId="0" borderId="1" xfId="0" applyNumberFormat="1" applyFont="1" applyBorder="1"/>
    <xf numFmtId="2" fontId="7" fillId="3" borderId="1" xfId="0" applyNumberFormat="1" applyFont="1" applyFill="1" applyBorder="1"/>
    <xf numFmtId="0" fontId="7" fillId="3" borderId="1" xfId="0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2" fontId="2" fillId="0" borderId="1" xfId="0" applyNumberFormat="1" applyFont="1" applyBorder="1"/>
    <xf numFmtId="0" fontId="2" fillId="0" borderId="0" xfId="0" applyFont="1"/>
    <xf numFmtId="0" fontId="4" fillId="3" borderId="0" xfId="0" applyFont="1" applyFill="1"/>
    <xf numFmtId="2" fontId="4" fillId="4" borderId="0" xfId="0" applyNumberFormat="1" applyFont="1" applyFill="1"/>
    <xf numFmtId="0" fontId="4" fillId="4" borderId="0" xfId="0" applyFont="1" applyFill="1"/>
    <xf numFmtId="0" fontId="5" fillId="3" borderId="0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8" fillId="3" borderId="1" xfId="1" applyNumberFormat="1" applyFont="1" applyFill="1" applyBorder="1"/>
    <xf numFmtId="2" fontId="7" fillId="4" borderId="1" xfId="0" applyNumberFormat="1" applyFont="1" applyFill="1" applyBorder="1"/>
    <xf numFmtId="0" fontId="8" fillId="3" borderId="1" xfId="1" applyFont="1" applyFill="1" applyBorder="1"/>
    <xf numFmtId="0" fontId="7" fillId="0" borderId="1" xfId="0" applyFont="1" applyBorder="1"/>
    <xf numFmtId="2" fontId="9" fillId="3" borderId="1" xfId="1" applyNumberFormat="1" applyFont="1" applyFill="1" applyBorder="1"/>
    <xf numFmtId="2" fontId="2" fillId="4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180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6">
    <cellStyle name="Excel Built-in Hyperlink" xfId="4"/>
    <cellStyle name="Excel Built-in Normal" xfId="2"/>
    <cellStyle name="Excel Built-in Normal 1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atin%20data\Desktop\SLBC%20DATA%20YEAR%20WISE\SEP%2025\DATA%20TABLE\Table_1%20Deposit%20Advance%20-%202025-11-25T152132.2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K1"/>
      <sheetName val="t1j"/>
      <sheetName val="T1K"/>
      <sheetName val="T1H"/>
      <sheetName val="Small  n marginal"/>
      <sheetName val="T1G"/>
      <sheetName val="T1-I"/>
      <sheetName val="T1F-2"/>
      <sheetName val="T1E (2)"/>
      <sheetName val="T1F-3"/>
      <sheetName val="T1F"/>
      <sheetName val="T1F1_Micro"/>
      <sheetName val="T1d"/>
      <sheetName val="T1E"/>
      <sheetName val="T1M"/>
      <sheetName val="T1C"/>
      <sheetName val="t1b"/>
      <sheetName val="Districtwise de adv"/>
      <sheetName val="t1a"/>
      <sheetName val="AsOn"/>
      <sheetName val="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2025-26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sqref="A1:XFD1048576"/>
    </sheetView>
  </sheetViews>
  <sheetFormatPr defaultColWidth="9.140625" defaultRowHeight="12.75"/>
  <cols>
    <col min="1" max="1" width="5.7109375" style="5" customWidth="1"/>
    <col min="2" max="2" width="31" style="5" customWidth="1"/>
    <col min="3" max="3" width="11.7109375" style="15" customWidth="1"/>
    <col min="4" max="4" width="9.5703125" style="15" customWidth="1"/>
    <col min="5" max="5" width="10.5703125" style="15" customWidth="1"/>
    <col min="6" max="6" width="11" style="15" bestFit="1" customWidth="1"/>
    <col min="7" max="7" width="9.140625" style="16" customWidth="1"/>
    <col min="8" max="8" width="12" style="15" customWidth="1"/>
    <col min="9" max="9" width="11.85546875" style="15" customWidth="1"/>
    <col min="10" max="10" width="11.28515625" style="15" bestFit="1" customWidth="1"/>
    <col min="11" max="11" width="9.5703125" style="17" customWidth="1"/>
    <col min="12" max="12" width="7.85546875" style="16" customWidth="1"/>
    <col min="13" max="13" width="11.85546875" style="15" customWidth="1"/>
    <col min="14" max="14" width="12" style="15" customWidth="1"/>
    <col min="15" max="15" width="11.7109375" style="15" customWidth="1"/>
    <col min="16" max="16" width="10.42578125" style="29" customWidth="1"/>
    <col min="17" max="17" width="15" style="5" customWidth="1"/>
    <col min="18" max="18" width="5.42578125" style="5" customWidth="1"/>
    <col min="19" max="20" width="9.140625" style="5" customWidth="1"/>
    <col min="21" max="16384" width="9.140625" style="5"/>
  </cols>
  <sheetData>
    <row r="1" spans="1:18" ht="15">
      <c r="A1" s="14" t="s">
        <v>12</v>
      </c>
      <c r="C1" s="37" t="s">
        <v>13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18">
      <c r="A2" s="4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O2" s="18"/>
      <c r="P2" s="40" t="s">
        <v>14</v>
      </c>
      <c r="Q2" s="40"/>
    </row>
    <row r="3" spans="1:18" s="1" customFormat="1">
      <c r="A3" s="34" t="s">
        <v>1</v>
      </c>
      <c r="B3" s="34" t="s">
        <v>15</v>
      </c>
      <c r="C3" s="41" t="s">
        <v>7</v>
      </c>
      <c r="D3" s="41"/>
      <c r="E3" s="41"/>
      <c r="F3" s="41"/>
      <c r="G3" s="41"/>
      <c r="H3" s="41" t="s">
        <v>8</v>
      </c>
      <c r="I3" s="41"/>
      <c r="J3" s="41"/>
      <c r="K3" s="41"/>
      <c r="L3" s="41"/>
      <c r="M3" s="30" t="s">
        <v>9</v>
      </c>
      <c r="N3" s="30"/>
      <c r="O3" s="30"/>
      <c r="P3" s="30"/>
      <c r="Q3" s="30"/>
      <c r="R3" s="31" t="s">
        <v>16</v>
      </c>
    </row>
    <row r="4" spans="1:18" s="1" customFormat="1" ht="38.25">
      <c r="A4" s="34"/>
      <c r="B4" s="34"/>
      <c r="C4" s="19" t="s">
        <v>2</v>
      </c>
      <c r="D4" s="19" t="s">
        <v>3</v>
      </c>
      <c r="E4" s="19" t="s">
        <v>4</v>
      </c>
      <c r="F4" s="39" t="str">
        <f>"GROWTH DURING THE YEAR " &amp;[1]AsOn!D1</f>
        <v>GROWTH DURING THE YEAR 2025-26</v>
      </c>
      <c r="G4" s="39"/>
      <c r="H4" s="19" t="str">
        <f>C4</f>
        <v>As on  31ST MAR 25</v>
      </c>
      <c r="I4" s="19" t="str">
        <f>D4</f>
        <v>As on 30TH SEPT 24</v>
      </c>
      <c r="J4" s="19" t="str">
        <f>E4</f>
        <v>As on 30TH SEPT 25</v>
      </c>
      <c r="K4" s="39" t="str">
        <f>F4</f>
        <v>GROWTH DURING THE YEAR 2025-26</v>
      </c>
      <c r="L4" s="39"/>
      <c r="M4" s="19" t="str">
        <f>H4</f>
        <v>As on  31ST MAR 25</v>
      </c>
      <c r="N4" s="19" t="str">
        <f>I4</f>
        <v>As on 30TH SEPT 24</v>
      </c>
      <c r="O4" s="19" t="str">
        <f>J4</f>
        <v>As on 30TH SEPT 25</v>
      </c>
      <c r="P4" s="2" t="s">
        <v>17</v>
      </c>
      <c r="Q4" s="2" t="str">
        <f>K4</f>
        <v>GROWTH DURING THE YEAR 2025-26</v>
      </c>
      <c r="R4" s="31"/>
    </row>
    <row r="5" spans="1:18" s="1" customFormat="1">
      <c r="A5" s="2"/>
      <c r="B5" s="2"/>
      <c r="C5" s="19" t="str">
        <f>RIGHT(C4,7)</f>
        <v xml:space="preserve"> MAR 25</v>
      </c>
      <c r="D5" s="19" t="str">
        <f t="shared" ref="D5:E5" si="0">RIGHT(D4,7)</f>
        <v>SEPT 24</v>
      </c>
      <c r="E5" s="19" t="str">
        <f t="shared" si="0"/>
        <v>SEPT 25</v>
      </c>
      <c r="F5" s="20" t="s">
        <v>10</v>
      </c>
      <c r="G5" s="21" t="s">
        <v>5</v>
      </c>
      <c r="H5" s="19" t="str">
        <f>RIGHT(H4,7)</f>
        <v xml:space="preserve"> MAR 25</v>
      </c>
      <c r="I5" s="19" t="str">
        <f>RIGHT(I4,7)</f>
        <v>SEPT 24</v>
      </c>
      <c r="J5" s="19" t="str">
        <f>RIGHT(J4,7)</f>
        <v>SEPT 25</v>
      </c>
      <c r="K5" s="20" t="s">
        <v>10</v>
      </c>
      <c r="L5" s="21" t="s">
        <v>5</v>
      </c>
      <c r="M5" s="19" t="str">
        <f>RIGHT(M4,7)</f>
        <v xml:space="preserve"> MAR 25</v>
      </c>
      <c r="N5" s="19" t="str">
        <f>RIGHT(N4,7)</f>
        <v>SEPT 24</v>
      </c>
      <c r="O5" s="19" t="str">
        <f>RIGHT(O4,7)</f>
        <v>SEPT 25</v>
      </c>
      <c r="P5" s="22"/>
      <c r="Q5" s="3" t="s">
        <v>11</v>
      </c>
      <c r="R5" s="31"/>
    </row>
    <row r="6" spans="1:18" ht="15">
      <c r="A6" s="6">
        <v>1</v>
      </c>
      <c r="B6" s="7" t="s">
        <v>18</v>
      </c>
      <c r="C6" s="10">
        <v>5962.68</v>
      </c>
      <c r="D6" s="10">
        <v>5409.77</v>
      </c>
      <c r="E6" s="23">
        <v>5807.7999999999993</v>
      </c>
      <c r="F6" s="10">
        <f t="shared" ref="F6:F39" si="1">(E6-C6)</f>
        <v>-154.88000000000102</v>
      </c>
      <c r="G6" s="24">
        <f>IF(C6=0,"",(E6-C6)/C6*100)</f>
        <v>-2.5974897193879434</v>
      </c>
      <c r="H6" s="10">
        <v>2211.3199999999993</v>
      </c>
      <c r="I6" s="10">
        <v>2402.21</v>
      </c>
      <c r="J6" s="25">
        <v>2679.92</v>
      </c>
      <c r="K6" s="10">
        <f t="shared" ref="K6:K39" si="2">(J6-H6)</f>
        <v>468.60000000000082</v>
      </c>
      <c r="L6" s="24">
        <f>IF(H6=0,"",(J6-H6)/H6*100)</f>
        <v>21.190962863809894</v>
      </c>
      <c r="M6" s="9">
        <f t="shared" ref="M6:O39" si="3">(H6/C6)*100</f>
        <v>37.086008304990358</v>
      </c>
      <c r="N6" s="9">
        <f t="shared" si="3"/>
        <v>44.405030158398603</v>
      </c>
      <c r="O6" s="9">
        <f t="shared" si="3"/>
        <v>46.143462240435284</v>
      </c>
      <c r="P6" s="26">
        <v>40</v>
      </c>
      <c r="Q6" s="8">
        <f t="shared" ref="Q6:Q39" si="4">(O6-M6)</f>
        <v>9.0574539354449257</v>
      </c>
      <c r="R6" s="32"/>
    </row>
    <row r="7" spans="1:18" ht="15">
      <c r="A7" s="6">
        <v>2</v>
      </c>
      <c r="B7" s="7" t="s">
        <v>19</v>
      </c>
      <c r="C7" s="10">
        <v>6837.16</v>
      </c>
      <c r="D7" s="10">
        <v>5955.51</v>
      </c>
      <c r="E7" s="23">
        <v>6546.4400000000005</v>
      </c>
      <c r="F7" s="10">
        <f t="shared" si="1"/>
        <v>-290.71999999999935</v>
      </c>
      <c r="G7" s="24">
        <f t="shared" ref="G7:G51" si="5">IF(C7=0,"",(E7-C7)/C7*100)</f>
        <v>-4.2520578719819246</v>
      </c>
      <c r="H7" s="10">
        <v>3923.55</v>
      </c>
      <c r="I7" s="10">
        <v>3978.8</v>
      </c>
      <c r="J7" s="25">
        <v>4432.45</v>
      </c>
      <c r="K7" s="10">
        <f t="shared" si="2"/>
        <v>508.89999999999964</v>
      </c>
      <c r="L7" s="24">
        <f t="shared" ref="L7:L50" si="6">IF(H7=0,"",(J7-H7)/H7*100)</f>
        <v>12.970396707063747</v>
      </c>
      <c r="M7" s="9">
        <f t="shared" si="3"/>
        <v>57.38566890346285</v>
      </c>
      <c r="N7" s="9">
        <f t="shared" si="3"/>
        <v>66.808719992074572</v>
      </c>
      <c r="O7" s="9">
        <f t="shared" si="3"/>
        <v>67.707792326821902</v>
      </c>
      <c r="P7" s="26">
        <v>40</v>
      </c>
      <c r="Q7" s="8">
        <f t="shared" si="4"/>
        <v>10.322123423359052</v>
      </c>
      <c r="R7" s="32"/>
    </row>
    <row r="8" spans="1:18" ht="15">
      <c r="A8" s="6">
        <v>3</v>
      </c>
      <c r="B8" s="7" t="s">
        <v>20</v>
      </c>
      <c r="C8" s="10">
        <v>3437.59</v>
      </c>
      <c r="D8" s="10">
        <v>2935.99</v>
      </c>
      <c r="E8" s="23">
        <v>3255.34</v>
      </c>
      <c r="F8" s="10">
        <f t="shared" si="1"/>
        <v>-182.25</v>
      </c>
      <c r="G8" s="24">
        <f t="shared" si="5"/>
        <v>-5.3016793742127479</v>
      </c>
      <c r="H8" s="10">
        <v>1332.62</v>
      </c>
      <c r="I8" s="10">
        <v>1290.75</v>
      </c>
      <c r="J8" s="25">
        <v>1476.52</v>
      </c>
      <c r="K8" s="10">
        <f t="shared" si="2"/>
        <v>143.90000000000009</v>
      </c>
      <c r="L8" s="24">
        <f t="shared" si="6"/>
        <v>10.798277078236865</v>
      </c>
      <c r="M8" s="9">
        <f t="shared" si="3"/>
        <v>38.76611230542327</v>
      </c>
      <c r="N8" s="9">
        <f t="shared" si="3"/>
        <v>43.963024397222064</v>
      </c>
      <c r="O8" s="9">
        <f t="shared" si="3"/>
        <v>45.356859805734572</v>
      </c>
      <c r="P8" s="26">
        <v>40</v>
      </c>
      <c r="Q8" s="8">
        <f t="shared" si="4"/>
        <v>6.5907475003113021</v>
      </c>
      <c r="R8" s="32"/>
    </row>
    <row r="9" spans="1:18" ht="15">
      <c r="A9" s="6">
        <v>4</v>
      </c>
      <c r="B9" s="7" t="s">
        <v>21</v>
      </c>
      <c r="C9" s="10">
        <v>7531.9</v>
      </c>
      <c r="D9" s="10">
        <v>6234.25</v>
      </c>
      <c r="E9" s="23">
        <v>7100.44</v>
      </c>
      <c r="F9" s="10">
        <f t="shared" si="1"/>
        <v>-431.46000000000004</v>
      </c>
      <c r="G9" s="24">
        <f t="shared" si="5"/>
        <v>-5.7284350562275135</v>
      </c>
      <c r="H9" s="10">
        <v>4566.1100000000006</v>
      </c>
      <c r="I9" s="10">
        <v>4367</v>
      </c>
      <c r="J9" s="25">
        <v>4950.1000000000004</v>
      </c>
      <c r="K9" s="10">
        <f t="shared" si="2"/>
        <v>383.98999999999978</v>
      </c>
      <c r="L9" s="24">
        <f t="shared" si="6"/>
        <v>8.4095652535746996</v>
      </c>
      <c r="M9" s="9">
        <f t="shared" si="3"/>
        <v>60.623614227485767</v>
      </c>
      <c r="N9" s="9">
        <f t="shared" si="3"/>
        <v>70.048522276135856</v>
      </c>
      <c r="O9" s="9">
        <f t="shared" si="3"/>
        <v>69.715397919002214</v>
      </c>
      <c r="P9" s="26">
        <v>40</v>
      </c>
      <c r="Q9" s="8">
        <f t="shared" si="4"/>
        <v>9.0917836915164472</v>
      </c>
      <c r="R9" s="32"/>
    </row>
    <row r="10" spans="1:18" ht="15">
      <c r="A10" s="6">
        <v>5</v>
      </c>
      <c r="B10" s="7" t="s">
        <v>22</v>
      </c>
      <c r="C10" s="10">
        <v>4945.49</v>
      </c>
      <c r="D10" s="10">
        <v>4015.05</v>
      </c>
      <c r="E10" s="23">
        <v>4314.49</v>
      </c>
      <c r="F10" s="10">
        <f t="shared" si="1"/>
        <v>-631</v>
      </c>
      <c r="G10" s="24">
        <f t="shared" si="5"/>
        <v>-12.759099704983734</v>
      </c>
      <c r="H10" s="10">
        <v>2324.04</v>
      </c>
      <c r="I10" s="10">
        <v>2451.06</v>
      </c>
      <c r="J10" s="25">
        <v>2805.4</v>
      </c>
      <c r="K10" s="10">
        <f t="shared" si="2"/>
        <v>481.36000000000013</v>
      </c>
      <c r="L10" s="24">
        <f t="shared" si="6"/>
        <v>20.712208051496539</v>
      </c>
      <c r="M10" s="9">
        <f t="shared" si="3"/>
        <v>46.993118983154353</v>
      </c>
      <c r="N10" s="9">
        <f t="shared" si="3"/>
        <v>61.046811372212048</v>
      </c>
      <c r="O10" s="9">
        <f t="shared" si="3"/>
        <v>65.022748922815907</v>
      </c>
      <c r="P10" s="26">
        <v>40</v>
      </c>
      <c r="Q10" s="8">
        <f t="shared" si="4"/>
        <v>18.029629939661554</v>
      </c>
      <c r="R10" s="32"/>
    </row>
    <row r="11" spans="1:18" ht="15">
      <c r="A11" s="6">
        <v>6</v>
      </c>
      <c r="B11" s="7" t="s">
        <v>23</v>
      </c>
      <c r="C11" s="10">
        <v>1328.22</v>
      </c>
      <c r="D11" s="10">
        <v>1140.67</v>
      </c>
      <c r="E11" s="23">
        <v>1237.67</v>
      </c>
      <c r="F11" s="10">
        <f t="shared" si="1"/>
        <v>-90.549999999999955</v>
      </c>
      <c r="G11" s="24">
        <f t="shared" si="5"/>
        <v>-6.8173947087078908</v>
      </c>
      <c r="H11" s="10">
        <v>699.86</v>
      </c>
      <c r="I11" s="10">
        <v>703</v>
      </c>
      <c r="J11" s="25">
        <v>830.21</v>
      </c>
      <c r="K11" s="10">
        <f t="shared" si="2"/>
        <v>130.35000000000002</v>
      </c>
      <c r="L11" s="24">
        <f t="shared" si="6"/>
        <v>18.625153602149002</v>
      </c>
      <c r="M11" s="9">
        <f t="shared" si="3"/>
        <v>52.691572179307641</v>
      </c>
      <c r="N11" s="9">
        <f t="shared" si="3"/>
        <v>61.63044526462518</v>
      </c>
      <c r="O11" s="9">
        <f t="shared" si="3"/>
        <v>67.078461948661598</v>
      </c>
      <c r="P11" s="26">
        <v>40</v>
      </c>
      <c r="Q11" s="8">
        <f t="shared" si="4"/>
        <v>14.386889769353957</v>
      </c>
      <c r="R11" s="32"/>
    </row>
    <row r="12" spans="1:18" ht="15">
      <c r="A12" s="6">
        <v>7</v>
      </c>
      <c r="B12" s="7" t="s">
        <v>24</v>
      </c>
      <c r="C12" s="10">
        <v>31536.11</v>
      </c>
      <c r="D12" s="10">
        <v>29008.71</v>
      </c>
      <c r="E12" s="23">
        <v>33952.380000000005</v>
      </c>
      <c r="F12" s="10">
        <f t="shared" si="1"/>
        <v>2416.2700000000041</v>
      </c>
      <c r="G12" s="24">
        <f t="shared" si="5"/>
        <v>7.6619151823100697</v>
      </c>
      <c r="H12" s="10">
        <v>19798.879999999997</v>
      </c>
      <c r="I12" s="10">
        <v>17844.480000000003</v>
      </c>
      <c r="J12" s="25">
        <v>21061.22</v>
      </c>
      <c r="K12" s="10">
        <f t="shared" si="2"/>
        <v>1262.3400000000038</v>
      </c>
      <c r="L12" s="24">
        <f t="shared" si="6"/>
        <v>6.37581519762736</v>
      </c>
      <c r="M12" s="9">
        <f t="shared" si="3"/>
        <v>62.78161764402774</v>
      </c>
      <c r="N12" s="9">
        <f t="shared" si="3"/>
        <v>61.5142141791207</v>
      </c>
      <c r="O12" s="9">
        <f t="shared" si="3"/>
        <v>62.031645498783881</v>
      </c>
      <c r="P12" s="26">
        <v>40</v>
      </c>
      <c r="Q12" s="8">
        <f t="shared" si="4"/>
        <v>-0.74997214524385925</v>
      </c>
      <c r="R12" s="32"/>
    </row>
    <row r="13" spans="1:18" ht="15">
      <c r="A13" s="6">
        <v>8</v>
      </c>
      <c r="B13" s="7" t="s">
        <v>25</v>
      </c>
      <c r="C13" s="10">
        <v>2782.85</v>
      </c>
      <c r="D13" s="10">
        <v>2694.86</v>
      </c>
      <c r="E13" s="23">
        <v>3048.25</v>
      </c>
      <c r="F13" s="10">
        <f t="shared" si="1"/>
        <v>265.40000000000009</v>
      </c>
      <c r="G13" s="24">
        <f t="shared" si="5"/>
        <v>9.5369854645417504</v>
      </c>
      <c r="H13" s="10">
        <v>3702.66</v>
      </c>
      <c r="I13" s="10">
        <v>2264.6799999999998</v>
      </c>
      <c r="J13" s="25">
        <v>3172.2799999999997</v>
      </c>
      <c r="K13" s="10">
        <f t="shared" si="2"/>
        <v>-530.38000000000011</v>
      </c>
      <c r="L13" s="24">
        <f t="shared" si="6"/>
        <v>-14.324296586778157</v>
      </c>
      <c r="M13" s="9">
        <f t="shared" si="3"/>
        <v>133.05280557701639</v>
      </c>
      <c r="N13" s="9">
        <f t="shared" si="3"/>
        <v>84.037018620633347</v>
      </c>
      <c r="O13" s="9">
        <f t="shared" si="3"/>
        <v>104.06889198720577</v>
      </c>
      <c r="P13" s="26">
        <v>40</v>
      </c>
      <c r="Q13" s="8">
        <f t="shared" si="4"/>
        <v>-28.983913589810612</v>
      </c>
      <c r="R13" s="32"/>
    </row>
    <row r="14" spans="1:18" ht="15">
      <c r="A14" s="6">
        <v>9</v>
      </c>
      <c r="B14" s="7" t="s">
        <v>26</v>
      </c>
      <c r="C14" s="10">
        <v>6252.1</v>
      </c>
      <c r="D14" s="10">
        <v>5576.33</v>
      </c>
      <c r="E14" s="23">
        <v>6159.4400000000005</v>
      </c>
      <c r="F14" s="10">
        <f t="shared" si="1"/>
        <v>-92.659999999999854</v>
      </c>
      <c r="G14" s="24">
        <f t="shared" si="5"/>
        <v>-1.4820620271588723</v>
      </c>
      <c r="H14" s="10">
        <v>3818.0299999999997</v>
      </c>
      <c r="I14" s="10">
        <v>3749.1000000000004</v>
      </c>
      <c r="J14" s="25">
        <v>4222.6499999999996</v>
      </c>
      <c r="K14" s="10">
        <f t="shared" si="2"/>
        <v>404.61999999999989</v>
      </c>
      <c r="L14" s="24">
        <f t="shared" si="6"/>
        <v>10.597611857423853</v>
      </c>
      <c r="M14" s="9">
        <f t="shared" si="3"/>
        <v>61.067961165048537</v>
      </c>
      <c r="N14" s="9">
        <f t="shared" si="3"/>
        <v>67.232391196360339</v>
      </c>
      <c r="O14" s="9">
        <f t="shared" si="3"/>
        <v>68.555745327497291</v>
      </c>
      <c r="P14" s="26">
        <v>40</v>
      </c>
      <c r="Q14" s="8">
        <f t="shared" si="4"/>
        <v>7.4877841624487544</v>
      </c>
      <c r="R14" s="32"/>
    </row>
    <row r="15" spans="1:18" ht="15">
      <c r="A15" s="6">
        <v>10</v>
      </c>
      <c r="B15" s="7" t="s">
        <v>27</v>
      </c>
      <c r="C15" s="10">
        <v>36760.15</v>
      </c>
      <c r="D15" s="10">
        <v>34170.32</v>
      </c>
      <c r="E15" s="23">
        <v>37309.879999999997</v>
      </c>
      <c r="F15" s="10">
        <f t="shared" si="1"/>
        <v>549.72999999999593</v>
      </c>
      <c r="G15" s="24">
        <f t="shared" si="5"/>
        <v>1.495450916277534</v>
      </c>
      <c r="H15" s="10">
        <v>21975.78</v>
      </c>
      <c r="I15" s="10">
        <v>20812.239999999998</v>
      </c>
      <c r="J15" s="25">
        <v>23231.190000000002</v>
      </c>
      <c r="K15" s="10">
        <f t="shared" si="2"/>
        <v>1255.4100000000035</v>
      </c>
      <c r="L15" s="24">
        <f t="shared" si="6"/>
        <v>5.7126982523487388</v>
      </c>
      <c r="M15" s="9">
        <f t="shared" si="3"/>
        <v>59.781529727163786</v>
      </c>
      <c r="N15" s="9">
        <f t="shared" si="3"/>
        <v>60.907360539790076</v>
      </c>
      <c r="O15" s="9">
        <f t="shared" si="3"/>
        <v>62.265517873549861</v>
      </c>
      <c r="P15" s="26">
        <v>40</v>
      </c>
      <c r="Q15" s="8">
        <f t="shared" si="4"/>
        <v>2.4839881463860749</v>
      </c>
      <c r="R15" s="32"/>
    </row>
    <row r="16" spans="1:18" ht="15">
      <c r="A16" s="6">
        <v>11</v>
      </c>
      <c r="B16" s="7" t="s">
        <v>28</v>
      </c>
      <c r="C16" s="10">
        <v>2674.33</v>
      </c>
      <c r="D16" s="10">
        <v>2258.36</v>
      </c>
      <c r="E16" s="23">
        <v>2479.08</v>
      </c>
      <c r="F16" s="10">
        <f t="shared" si="1"/>
        <v>-195.25</v>
      </c>
      <c r="G16" s="24">
        <f t="shared" si="5"/>
        <v>-7.3008940557074107</v>
      </c>
      <c r="H16" s="10">
        <v>1453.58</v>
      </c>
      <c r="I16" s="10">
        <v>1447.29</v>
      </c>
      <c r="J16" s="25">
        <v>1735.1200000000001</v>
      </c>
      <c r="K16" s="10">
        <f t="shared" si="2"/>
        <v>281.54000000000019</v>
      </c>
      <c r="L16" s="24">
        <f t="shared" si="6"/>
        <v>19.368730995198078</v>
      </c>
      <c r="M16" s="9">
        <f t="shared" si="3"/>
        <v>54.353052914187849</v>
      </c>
      <c r="N16" s="9">
        <f t="shared" si="3"/>
        <v>64.085885332719315</v>
      </c>
      <c r="O16" s="9">
        <f t="shared" si="3"/>
        <v>69.990480339480783</v>
      </c>
      <c r="P16" s="26">
        <v>40</v>
      </c>
      <c r="Q16" s="8">
        <f t="shared" si="4"/>
        <v>15.637427425292934</v>
      </c>
      <c r="R16" s="32"/>
    </row>
    <row r="17" spans="1:18" ht="15">
      <c r="A17" s="6">
        <v>12</v>
      </c>
      <c r="B17" s="7" t="s">
        <v>29</v>
      </c>
      <c r="C17" s="10">
        <v>1630.15</v>
      </c>
      <c r="D17" s="10">
        <v>1441.66</v>
      </c>
      <c r="E17" s="23">
        <v>1570.28</v>
      </c>
      <c r="F17" s="10">
        <f t="shared" si="1"/>
        <v>-59.870000000000118</v>
      </c>
      <c r="G17" s="24">
        <f t="shared" si="5"/>
        <v>-3.672668159371844</v>
      </c>
      <c r="H17" s="10">
        <v>848.88000000000011</v>
      </c>
      <c r="I17" s="10">
        <v>801.81999999999994</v>
      </c>
      <c r="J17" s="25">
        <v>916.2600000000001</v>
      </c>
      <c r="K17" s="10">
        <f t="shared" si="2"/>
        <v>67.38</v>
      </c>
      <c r="L17" s="24">
        <f t="shared" si="6"/>
        <v>7.9375176703420962</v>
      </c>
      <c r="M17" s="9">
        <f t="shared" si="3"/>
        <v>52.073735545808674</v>
      </c>
      <c r="N17" s="9">
        <f t="shared" si="3"/>
        <v>55.617829446610145</v>
      </c>
      <c r="O17" s="9">
        <f t="shared" si="3"/>
        <v>58.350103166314291</v>
      </c>
      <c r="P17" s="26">
        <v>40</v>
      </c>
      <c r="Q17" s="8">
        <f t="shared" si="4"/>
        <v>6.2763676205056171</v>
      </c>
      <c r="R17" s="32"/>
    </row>
    <row r="18" spans="1:18" ht="15">
      <c r="A18" s="6">
        <v>13</v>
      </c>
      <c r="B18" s="7" t="s">
        <v>30</v>
      </c>
      <c r="C18" s="10">
        <v>7524.73</v>
      </c>
      <c r="D18" s="10">
        <v>6858.11</v>
      </c>
      <c r="E18" s="23">
        <v>7344.63</v>
      </c>
      <c r="F18" s="10">
        <f t="shared" si="1"/>
        <v>-180.09999999999945</v>
      </c>
      <c r="G18" s="24">
        <f t="shared" si="5"/>
        <v>-2.3934413593577375</v>
      </c>
      <c r="H18" s="10">
        <v>3950.79</v>
      </c>
      <c r="I18" s="10">
        <v>3760.71</v>
      </c>
      <c r="J18" s="23">
        <v>4280.5200000000004</v>
      </c>
      <c r="K18" s="10">
        <f t="shared" si="2"/>
        <v>329.73000000000047</v>
      </c>
      <c r="L18" s="24">
        <f t="shared" si="6"/>
        <v>8.3459257515585605</v>
      </c>
      <c r="M18" s="9">
        <f t="shared" si="3"/>
        <v>52.504076558228675</v>
      </c>
      <c r="N18" s="9">
        <f t="shared" si="3"/>
        <v>54.835953345746866</v>
      </c>
      <c r="O18" s="9">
        <f t="shared" si="3"/>
        <v>58.280948121280453</v>
      </c>
      <c r="P18" s="26">
        <v>40</v>
      </c>
      <c r="Q18" s="8">
        <f t="shared" si="4"/>
        <v>5.7768715630517775</v>
      </c>
      <c r="R18" s="32"/>
    </row>
    <row r="19" spans="1:18" ht="15">
      <c r="A19" s="6">
        <v>14</v>
      </c>
      <c r="B19" s="7" t="s">
        <v>31</v>
      </c>
      <c r="C19" s="10">
        <v>4947.93</v>
      </c>
      <c r="D19" s="10">
        <v>4280.57</v>
      </c>
      <c r="E19" s="23">
        <v>4753.7700000000004</v>
      </c>
      <c r="F19" s="10">
        <f t="shared" si="1"/>
        <v>-194.15999999999985</v>
      </c>
      <c r="G19" s="24">
        <f t="shared" si="5"/>
        <v>-3.9240652151505748</v>
      </c>
      <c r="H19" s="10">
        <v>2306.21</v>
      </c>
      <c r="I19" s="10">
        <v>2158.63</v>
      </c>
      <c r="J19" s="25">
        <v>2335.98</v>
      </c>
      <c r="K19" s="10">
        <f t="shared" si="2"/>
        <v>29.769999999999982</v>
      </c>
      <c r="L19" s="24">
        <f t="shared" si="6"/>
        <v>1.2908624973441265</v>
      </c>
      <c r="M19" s="9">
        <f t="shared" si="3"/>
        <v>46.609592294151291</v>
      </c>
      <c r="N19" s="9">
        <f t="shared" si="3"/>
        <v>50.428564420159006</v>
      </c>
      <c r="O19" s="9">
        <f t="shared" si="3"/>
        <v>49.139525050644011</v>
      </c>
      <c r="P19" s="26">
        <v>40</v>
      </c>
      <c r="Q19" s="8">
        <f t="shared" si="4"/>
        <v>2.5299327564927196</v>
      </c>
      <c r="R19" s="32"/>
    </row>
    <row r="20" spans="1:18" ht="15">
      <c r="A20" s="6">
        <v>15</v>
      </c>
      <c r="B20" s="7" t="s">
        <v>32</v>
      </c>
      <c r="C20" s="10">
        <v>3849.49</v>
      </c>
      <c r="D20" s="10">
        <v>3293.71</v>
      </c>
      <c r="E20" s="23">
        <v>3543.2000000000003</v>
      </c>
      <c r="F20" s="10">
        <f t="shared" si="1"/>
        <v>-306.28999999999951</v>
      </c>
      <c r="G20" s="24">
        <f t="shared" si="5"/>
        <v>-7.9566384118415563</v>
      </c>
      <c r="H20" s="10">
        <v>2576.25</v>
      </c>
      <c r="I20" s="10">
        <v>2812.07</v>
      </c>
      <c r="J20" s="25">
        <v>3206.36</v>
      </c>
      <c r="K20" s="10">
        <f t="shared" si="2"/>
        <v>630.11000000000013</v>
      </c>
      <c r="L20" s="24">
        <f t="shared" si="6"/>
        <v>24.458418243571085</v>
      </c>
      <c r="M20" s="9">
        <f t="shared" si="3"/>
        <v>66.924449732302207</v>
      </c>
      <c r="N20" s="9">
        <f t="shared" si="3"/>
        <v>85.376976115079955</v>
      </c>
      <c r="O20" s="9">
        <f t="shared" si="3"/>
        <v>90.493339354256037</v>
      </c>
      <c r="P20" s="26">
        <v>40</v>
      </c>
      <c r="Q20" s="8">
        <f t="shared" si="4"/>
        <v>23.568889621953829</v>
      </c>
      <c r="R20" s="32"/>
    </row>
    <row r="21" spans="1:18" ht="15">
      <c r="A21" s="6">
        <v>16</v>
      </c>
      <c r="B21" s="7" t="s">
        <v>33</v>
      </c>
      <c r="C21" s="10">
        <v>4659.88</v>
      </c>
      <c r="D21" s="10">
        <v>4261.2700000000004</v>
      </c>
      <c r="E21" s="23">
        <v>4548.2300000000005</v>
      </c>
      <c r="F21" s="10">
        <f t="shared" si="1"/>
        <v>-111.64999999999964</v>
      </c>
      <c r="G21" s="24">
        <f t="shared" si="5"/>
        <v>-2.3959844459513899</v>
      </c>
      <c r="H21" s="10">
        <v>2724.1299999999997</v>
      </c>
      <c r="I21" s="10">
        <v>2703.26</v>
      </c>
      <c r="J21" s="25">
        <v>3084.84</v>
      </c>
      <c r="K21" s="10">
        <f t="shared" si="2"/>
        <v>360.71000000000049</v>
      </c>
      <c r="L21" s="24">
        <f t="shared" si="6"/>
        <v>13.241291715153114</v>
      </c>
      <c r="M21" s="9">
        <f t="shared" si="3"/>
        <v>58.459230709803677</v>
      </c>
      <c r="N21" s="9">
        <f t="shared" si="3"/>
        <v>63.437895275352183</v>
      </c>
      <c r="O21" s="9">
        <f t="shared" si="3"/>
        <v>67.82506601469143</v>
      </c>
      <c r="P21" s="26">
        <v>40</v>
      </c>
      <c r="Q21" s="8">
        <f t="shared" si="4"/>
        <v>9.365835304887753</v>
      </c>
      <c r="R21" s="32"/>
    </row>
    <row r="22" spans="1:18" ht="15">
      <c r="A22" s="6">
        <v>17</v>
      </c>
      <c r="B22" s="7" t="s">
        <v>34</v>
      </c>
      <c r="C22" s="10">
        <v>1805.28</v>
      </c>
      <c r="D22" s="10">
        <v>1615.33</v>
      </c>
      <c r="E22" s="23">
        <v>1701.12</v>
      </c>
      <c r="F22" s="10">
        <f t="shared" si="1"/>
        <v>-104.16000000000008</v>
      </c>
      <c r="G22" s="24">
        <f t="shared" si="5"/>
        <v>-5.7697420898697196</v>
      </c>
      <c r="H22" s="10">
        <v>907.46999999999991</v>
      </c>
      <c r="I22" s="10">
        <v>1095.4299999999998</v>
      </c>
      <c r="J22" s="25">
        <v>1242.78</v>
      </c>
      <c r="K22" s="10">
        <f t="shared" si="2"/>
        <v>335.31000000000006</v>
      </c>
      <c r="L22" s="24">
        <f t="shared" si="6"/>
        <v>36.949981817580756</v>
      </c>
      <c r="M22" s="9">
        <f t="shared" si="3"/>
        <v>50.267548524328632</v>
      </c>
      <c r="N22" s="9">
        <f t="shared" si="3"/>
        <v>67.814626113549551</v>
      </c>
      <c r="O22" s="9">
        <f t="shared" si="3"/>
        <v>73.05657449209933</v>
      </c>
      <c r="P22" s="26">
        <v>40</v>
      </c>
      <c r="Q22" s="8">
        <f t="shared" si="4"/>
        <v>22.789025967770698</v>
      </c>
      <c r="R22" s="32"/>
    </row>
    <row r="23" spans="1:18" ht="15">
      <c r="A23" s="6">
        <v>18</v>
      </c>
      <c r="B23" s="7" t="s">
        <v>35</v>
      </c>
      <c r="C23" s="10">
        <v>2672.91</v>
      </c>
      <c r="D23" s="10">
        <v>2357.17</v>
      </c>
      <c r="E23" s="23">
        <v>2554</v>
      </c>
      <c r="F23" s="10">
        <f t="shared" si="1"/>
        <v>-118.90999999999985</v>
      </c>
      <c r="G23" s="24">
        <f t="shared" si="5"/>
        <v>-4.4487094589791596</v>
      </c>
      <c r="H23" s="10">
        <v>1620.6999999999998</v>
      </c>
      <c r="I23" s="10">
        <v>1630.16</v>
      </c>
      <c r="J23" s="25">
        <v>1843.81</v>
      </c>
      <c r="K23" s="10">
        <f t="shared" si="2"/>
        <v>223.11000000000013</v>
      </c>
      <c r="L23" s="24">
        <f t="shared" si="6"/>
        <v>13.766273832294699</v>
      </c>
      <c r="M23" s="9">
        <f t="shared" si="3"/>
        <v>60.634289968610986</v>
      </c>
      <c r="N23" s="9">
        <f t="shared" si="3"/>
        <v>69.157506671135309</v>
      </c>
      <c r="O23" s="9">
        <f t="shared" si="3"/>
        <v>72.193030540328891</v>
      </c>
      <c r="P23" s="26">
        <v>40</v>
      </c>
      <c r="Q23" s="8">
        <f t="shared" si="4"/>
        <v>11.558740571717905</v>
      </c>
      <c r="R23" s="32"/>
    </row>
    <row r="24" spans="1:18" ht="15">
      <c r="A24" s="6">
        <v>19</v>
      </c>
      <c r="B24" s="7" t="s">
        <v>36</v>
      </c>
      <c r="C24" s="10">
        <v>12393.87</v>
      </c>
      <c r="D24" s="10">
        <v>12321.22</v>
      </c>
      <c r="E24" s="23">
        <v>13140.26</v>
      </c>
      <c r="F24" s="10">
        <f t="shared" si="1"/>
        <v>746.38999999999942</v>
      </c>
      <c r="G24" s="24">
        <f t="shared" si="5"/>
        <v>6.0222513226296499</v>
      </c>
      <c r="H24" s="10">
        <v>8551.16</v>
      </c>
      <c r="I24" s="10">
        <v>7666.72</v>
      </c>
      <c r="J24" s="25">
        <v>9112.1</v>
      </c>
      <c r="K24" s="10">
        <f t="shared" si="2"/>
        <v>560.94000000000051</v>
      </c>
      <c r="L24" s="24">
        <f t="shared" si="6"/>
        <v>6.5598117682279424</v>
      </c>
      <c r="M24" s="9">
        <f t="shared" si="3"/>
        <v>68.995075791500142</v>
      </c>
      <c r="N24" s="9">
        <f t="shared" si="3"/>
        <v>62.223708366541629</v>
      </c>
      <c r="O24" s="9">
        <f t="shared" si="3"/>
        <v>69.34489880717733</v>
      </c>
      <c r="P24" s="26">
        <v>40</v>
      </c>
      <c r="Q24" s="8">
        <f t="shared" si="4"/>
        <v>0.34982301567718821</v>
      </c>
      <c r="R24" s="32"/>
    </row>
    <row r="25" spans="1:18" ht="15">
      <c r="A25" s="6">
        <v>20</v>
      </c>
      <c r="B25" s="7" t="s">
        <v>37</v>
      </c>
      <c r="C25" s="10">
        <v>2474.56</v>
      </c>
      <c r="D25" s="10">
        <v>2325.59</v>
      </c>
      <c r="E25" s="23">
        <v>2484.5</v>
      </c>
      <c r="F25" s="10">
        <f t="shared" si="1"/>
        <v>9.9400000000000546</v>
      </c>
      <c r="G25" s="24">
        <f t="shared" si="5"/>
        <v>0.4016875727402065</v>
      </c>
      <c r="H25" s="10">
        <v>1784.9499999999998</v>
      </c>
      <c r="I25" s="10">
        <v>1844.6</v>
      </c>
      <c r="J25" s="25">
        <v>907.4799999999999</v>
      </c>
      <c r="K25" s="10">
        <f t="shared" si="2"/>
        <v>-877.46999999999991</v>
      </c>
      <c r="L25" s="24">
        <f t="shared" si="6"/>
        <v>-49.159360206168238</v>
      </c>
      <c r="M25" s="9">
        <f t="shared" si="3"/>
        <v>72.132015388594326</v>
      </c>
      <c r="N25" s="9">
        <f t="shared" si="3"/>
        <v>79.317506525225838</v>
      </c>
      <c r="O25" s="9">
        <f t="shared" si="3"/>
        <v>36.525659086335274</v>
      </c>
      <c r="P25" s="26">
        <v>40</v>
      </c>
      <c r="Q25" s="8">
        <f t="shared" si="4"/>
        <v>-35.606356302259051</v>
      </c>
      <c r="R25" s="32"/>
    </row>
    <row r="26" spans="1:18" ht="15">
      <c r="A26" s="6">
        <v>21</v>
      </c>
      <c r="B26" s="7" t="s">
        <v>38</v>
      </c>
      <c r="C26" s="10">
        <v>6063.19</v>
      </c>
      <c r="D26" s="10">
        <v>5127.54</v>
      </c>
      <c r="E26" s="23">
        <v>5579.67</v>
      </c>
      <c r="F26" s="10">
        <f t="shared" si="1"/>
        <v>-483.51999999999953</v>
      </c>
      <c r="G26" s="24">
        <f t="shared" si="5"/>
        <v>-7.9746799951840464</v>
      </c>
      <c r="H26" s="10">
        <v>4385.53</v>
      </c>
      <c r="I26" s="10">
        <v>4458.6000000000004</v>
      </c>
      <c r="J26" s="25">
        <v>5091.0700000000006</v>
      </c>
      <c r="K26" s="10">
        <f t="shared" si="2"/>
        <v>705.54000000000087</v>
      </c>
      <c r="L26" s="24">
        <f t="shared" si="6"/>
        <v>16.087907276885595</v>
      </c>
      <c r="M26" s="9">
        <f t="shared" si="3"/>
        <v>72.330406931004958</v>
      </c>
      <c r="N26" s="9">
        <f t="shared" si="3"/>
        <v>86.953977930937654</v>
      </c>
      <c r="O26" s="9">
        <f t="shared" si="3"/>
        <v>91.243209723872567</v>
      </c>
      <c r="P26" s="26">
        <v>40</v>
      </c>
      <c r="Q26" s="8">
        <f t="shared" si="4"/>
        <v>18.912802792867609</v>
      </c>
      <c r="R26" s="32"/>
    </row>
    <row r="27" spans="1:18" ht="15">
      <c r="A27" s="6">
        <v>22</v>
      </c>
      <c r="B27" s="7" t="s">
        <v>39</v>
      </c>
      <c r="C27" s="10">
        <v>3844.72</v>
      </c>
      <c r="D27" s="10">
        <v>3648.72</v>
      </c>
      <c r="E27" s="23">
        <v>3938.5000000000005</v>
      </c>
      <c r="F27" s="10">
        <f t="shared" si="1"/>
        <v>93.780000000000655</v>
      </c>
      <c r="G27" s="24">
        <f t="shared" si="5"/>
        <v>2.4391893297821596</v>
      </c>
      <c r="H27" s="10">
        <v>1243.94</v>
      </c>
      <c r="I27" s="10">
        <v>1222.96</v>
      </c>
      <c r="J27" s="25">
        <v>2148.89</v>
      </c>
      <c r="K27" s="10">
        <f t="shared" si="2"/>
        <v>904.94999999999982</v>
      </c>
      <c r="L27" s="24">
        <f t="shared" si="6"/>
        <v>72.748685627924161</v>
      </c>
      <c r="M27" s="9">
        <f t="shared" si="3"/>
        <v>32.354501758255481</v>
      </c>
      <c r="N27" s="9">
        <f t="shared" si="3"/>
        <v>33.517507509482783</v>
      </c>
      <c r="O27" s="9">
        <f t="shared" si="3"/>
        <v>54.561127332740881</v>
      </c>
      <c r="P27" s="26">
        <v>40</v>
      </c>
      <c r="Q27" s="8">
        <f t="shared" si="4"/>
        <v>22.2066255744854</v>
      </c>
      <c r="R27" s="32"/>
    </row>
    <row r="28" spans="1:18" ht="15">
      <c r="A28" s="6">
        <v>23</v>
      </c>
      <c r="B28" s="7" t="s">
        <v>40</v>
      </c>
      <c r="C28" s="10">
        <v>1286.75</v>
      </c>
      <c r="D28" s="10">
        <v>1082.3499999999999</v>
      </c>
      <c r="E28" s="23">
        <v>1178.02</v>
      </c>
      <c r="F28" s="10">
        <f t="shared" si="1"/>
        <v>-108.73000000000002</v>
      </c>
      <c r="G28" s="24">
        <f t="shared" si="5"/>
        <v>-8.4499708568097933</v>
      </c>
      <c r="H28" s="10">
        <v>386.41999999999996</v>
      </c>
      <c r="I28" s="10">
        <v>451.34000000000003</v>
      </c>
      <c r="J28" s="25">
        <v>525.93999999999994</v>
      </c>
      <c r="K28" s="10">
        <f t="shared" si="2"/>
        <v>139.51999999999998</v>
      </c>
      <c r="L28" s="24">
        <f t="shared" si="6"/>
        <v>36.105791625692248</v>
      </c>
      <c r="M28" s="9">
        <f t="shared" si="3"/>
        <v>30.030697493685636</v>
      </c>
      <c r="N28" s="9">
        <f t="shared" si="3"/>
        <v>41.700004619577783</v>
      </c>
      <c r="O28" s="9">
        <f t="shared" si="3"/>
        <v>44.646101084871219</v>
      </c>
      <c r="P28" s="26">
        <v>40</v>
      </c>
      <c r="Q28" s="8">
        <f t="shared" si="4"/>
        <v>14.615403591185583</v>
      </c>
      <c r="R28" s="32"/>
    </row>
    <row r="29" spans="1:18" ht="15">
      <c r="A29" s="6">
        <v>24</v>
      </c>
      <c r="B29" s="7" t="s">
        <v>41</v>
      </c>
      <c r="C29" s="10">
        <v>2788.35</v>
      </c>
      <c r="D29" s="10">
        <v>2308.84</v>
      </c>
      <c r="E29" s="23">
        <v>2526.0500000000002</v>
      </c>
      <c r="F29" s="10">
        <f t="shared" si="1"/>
        <v>-262.29999999999973</v>
      </c>
      <c r="G29" s="24">
        <f t="shared" si="5"/>
        <v>-9.4069969695339442</v>
      </c>
      <c r="H29" s="10">
        <v>1577.31</v>
      </c>
      <c r="I29" s="10">
        <v>1570.04</v>
      </c>
      <c r="J29" s="25">
        <v>1834.85</v>
      </c>
      <c r="K29" s="10">
        <f t="shared" si="2"/>
        <v>257.53999999999996</v>
      </c>
      <c r="L29" s="24">
        <f t="shared" si="6"/>
        <v>16.327798593808442</v>
      </c>
      <c r="M29" s="9">
        <f t="shared" si="3"/>
        <v>56.567862714508578</v>
      </c>
      <c r="N29" s="9">
        <f t="shared" si="3"/>
        <v>68.001247379636524</v>
      </c>
      <c r="O29" s="9">
        <f t="shared" si="3"/>
        <v>72.637121197125936</v>
      </c>
      <c r="P29" s="26">
        <v>40</v>
      </c>
      <c r="Q29" s="8">
        <f t="shared" si="4"/>
        <v>16.069258482617357</v>
      </c>
      <c r="R29" s="32"/>
    </row>
    <row r="30" spans="1:18" ht="15">
      <c r="A30" s="6">
        <v>25</v>
      </c>
      <c r="B30" s="7" t="s">
        <v>42</v>
      </c>
      <c r="C30" s="10">
        <v>976.08</v>
      </c>
      <c r="D30" s="10">
        <v>807.51</v>
      </c>
      <c r="E30" s="23">
        <v>993.63</v>
      </c>
      <c r="F30" s="10">
        <f t="shared" si="1"/>
        <v>17.549999999999955</v>
      </c>
      <c r="G30" s="24">
        <f t="shared" si="5"/>
        <v>1.7980083599704895</v>
      </c>
      <c r="H30" s="10">
        <v>431.22</v>
      </c>
      <c r="I30" s="10">
        <v>427.28</v>
      </c>
      <c r="J30" s="25">
        <v>480.67999999999995</v>
      </c>
      <c r="K30" s="10">
        <f t="shared" si="2"/>
        <v>49.459999999999923</v>
      </c>
      <c r="L30" s="24">
        <f t="shared" si="6"/>
        <v>11.469783405222374</v>
      </c>
      <c r="M30" s="9">
        <f t="shared" si="3"/>
        <v>44.178755839685273</v>
      </c>
      <c r="N30" s="9">
        <f t="shared" si="3"/>
        <v>52.913276615769469</v>
      </c>
      <c r="O30" s="9">
        <f t="shared" si="3"/>
        <v>48.376156114449039</v>
      </c>
      <c r="P30" s="26">
        <v>40</v>
      </c>
      <c r="Q30" s="8">
        <f t="shared" si="4"/>
        <v>4.1974002747637655</v>
      </c>
      <c r="R30" s="32"/>
    </row>
    <row r="31" spans="1:18" ht="15">
      <c r="A31" s="6">
        <v>26</v>
      </c>
      <c r="B31" s="7" t="s">
        <v>43</v>
      </c>
      <c r="C31" s="10">
        <v>11453.18</v>
      </c>
      <c r="D31" s="10">
        <v>10571.71</v>
      </c>
      <c r="E31" s="23">
        <v>11623.68</v>
      </c>
      <c r="F31" s="10">
        <f t="shared" si="1"/>
        <v>170.5</v>
      </c>
      <c r="G31" s="24">
        <f t="shared" si="5"/>
        <v>1.4886695223509976</v>
      </c>
      <c r="H31" s="10">
        <v>9326.8100000000013</v>
      </c>
      <c r="I31" s="10">
        <v>9082.7799999999988</v>
      </c>
      <c r="J31" s="25">
        <v>10301.64</v>
      </c>
      <c r="K31" s="10">
        <f t="shared" si="2"/>
        <v>974.82999999999811</v>
      </c>
      <c r="L31" s="24">
        <f t="shared" si="6"/>
        <v>10.45191228297776</v>
      </c>
      <c r="M31" s="9">
        <f t="shared" si="3"/>
        <v>81.434239224390097</v>
      </c>
      <c r="N31" s="9">
        <f t="shared" si="3"/>
        <v>85.915901968555701</v>
      </c>
      <c r="O31" s="9">
        <f t="shared" si="3"/>
        <v>88.626321440369992</v>
      </c>
      <c r="P31" s="26">
        <v>40</v>
      </c>
      <c r="Q31" s="8">
        <f t="shared" si="4"/>
        <v>7.1920822159798945</v>
      </c>
      <c r="R31" s="32"/>
    </row>
    <row r="32" spans="1:18" ht="15">
      <c r="A32" s="6">
        <v>27</v>
      </c>
      <c r="B32" s="7" t="s">
        <v>44</v>
      </c>
      <c r="C32" s="10">
        <v>100732.2</v>
      </c>
      <c r="D32" s="10">
        <v>84703.88</v>
      </c>
      <c r="E32" s="23">
        <v>95155.87</v>
      </c>
      <c r="F32" s="10">
        <f t="shared" si="1"/>
        <v>-5576.3300000000017</v>
      </c>
      <c r="G32" s="24">
        <f t="shared" si="5"/>
        <v>-5.5357968951338323</v>
      </c>
      <c r="H32" s="10">
        <v>110339.17</v>
      </c>
      <c r="I32" s="10">
        <v>102414.12</v>
      </c>
      <c r="J32" s="25">
        <v>118828.76</v>
      </c>
      <c r="K32" s="10">
        <f t="shared" si="2"/>
        <v>8489.5899999999965</v>
      </c>
      <c r="L32" s="24">
        <f t="shared" si="6"/>
        <v>7.694085427686284</v>
      </c>
      <c r="M32" s="9">
        <f t="shared" si="3"/>
        <v>109.53713906774595</v>
      </c>
      <c r="N32" s="9">
        <f t="shared" si="3"/>
        <v>120.90841647395607</v>
      </c>
      <c r="O32" s="9">
        <f t="shared" si="3"/>
        <v>124.87801330595789</v>
      </c>
      <c r="P32" s="26">
        <v>40</v>
      </c>
      <c r="Q32" s="8">
        <f t="shared" si="4"/>
        <v>15.340874238211939</v>
      </c>
      <c r="R32" s="32"/>
    </row>
    <row r="33" spans="1:18" ht="15">
      <c r="A33" s="6">
        <v>28</v>
      </c>
      <c r="B33" s="7" t="s">
        <v>45</v>
      </c>
      <c r="C33" s="10">
        <v>8963.41</v>
      </c>
      <c r="D33" s="10">
        <v>7903.26</v>
      </c>
      <c r="E33" s="23">
        <v>8785.9</v>
      </c>
      <c r="F33" s="10">
        <f t="shared" si="1"/>
        <v>-177.51000000000022</v>
      </c>
      <c r="G33" s="24">
        <f t="shared" si="5"/>
        <v>-1.9803846973417507</v>
      </c>
      <c r="H33" s="10">
        <v>5435.25</v>
      </c>
      <c r="I33" s="10">
        <v>5322.15</v>
      </c>
      <c r="J33" s="25">
        <v>6154.63</v>
      </c>
      <c r="K33" s="10">
        <f t="shared" si="2"/>
        <v>719.38000000000011</v>
      </c>
      <c r="L33" s="24">
        <f t="shared" si="6"/>
        <v>13.235453750977419</v>
      </c>
      <c r="M33" s="9">
        <f t="shared" si="3"/>
        <v>60.638194615665242</v>
      </c>
      <c r="N33" s="9">
        <f t="shared" si="3"/>
        <v>67.341198442161826</v>
      </c>
      <c r="O33" s="9">
        <f t="shared" si="3"/>
        <v>70.051218429529143</v>
      </c>
      <c r="P33" s="26">
        <v>40</v>
      </c>
      <c r="Q33" s="8">
        <f t="shared" si="4"/>
        <v>9.4130238138639015</v>
      </c>
      <c r="R33" s="32"/>
    </row>
    <row r="34" spans="1:18" ht="15">
      <c r="A34" s="6">
        <v>29</v>
      </c>
      <c r="B34" s="7" t="s">
        <v>46</v>
      </c>
      <c r="C34" s="10">
        <v>3444.08</v>
      </c>
      <c r="D34" s="10">
        <v>2992.24</v>
      </c>
      <c r="E34" s="23">
        <v>3202.7</v>
      </c>
      <c r="F34" s="10">
        <f t="shared" si="1"/>
        <v>-241.38000000000011</v>
      </c>
      <c r="G34" s="24">
        <f t="shared" si="5"/>
        <v>-7.0085480012078731</v>
      </c>
      <c r="H34" s="10">
        <v>1565.77</v>
      </c>
      <c r="I34" s="10">
        <v>1611.7</v>
      </c>
      <c r="J34" s="25">
        <v>1831.7600000000002</v>
      </c>
      <c r="K34" s="10">
        <f t="shared" si="2"/>
        <v>265.99000000000024</v>
      </c>
      <c r="L34" s="24">
        <f t="shared" si="6"/>
        <v>16.98780791559426</v>
      </c>
      <c r="M34" s="9">
        <f t="shared" si="3"/>
        <v>45.462648951243871</v>
      </c>
      <c r="N34" s="9">
        <f t="shared" si="3"/>
        <v>53.862658075555444</v>
      </c>
      <c r="O34" s="9">
        <f t="shared" si="3"/>
        <v>57.194242358010442</v>
      </c>
      <c r="P34" s="26">
        <v>40</v>
      </c>
      <c r="Q34" s="8">
        <f t="shared" si="4"/>
        <v>11.731593406766571</v>
      </c>
      <c r="R34" s="32"/>
    </row>
    <row r="35" spans="1:18" ht="15">
      <c r="A35" s="6">
        <v>30</v>
      </c>
      <c r="B35" s="7" t="s">
        <v>47</v>
      </c>
      <c r="C35" s="10">
        <v>2625.38</v>
      </c>
      <c r="D35" s="10">
        <v>2255.66</v>
      </c>
      <c r="E35" s="23">
        <v>2446.84</v>
      </c>
      <c r="F35" s="10">
        <f t="shared" si="1"/>
        <v>-178.53999999999996</v>
      </c>
      <c r="G35" s="24">
        <f t="shared" si="5"/>
        <v>-6.8005393504940228</v>
      </c>
      <c r="H35" s="10">
        <v>1301.58</v>
      </c>
      <c r="I35" s="10">
        <v>1336.71</v>
      </c>
      <c r="J35" s="25">
        <v>1542.78</v>
      </c>
      <c r="K35" s="10">
        <f t="shared" si="2"/>
        <v>241.20000000000005</v>
      </c>
      <c r="L35" s="24">
        <f t="shared" si="6"/>
        <v>18.53132346839995</v>
      </c>
      <c r="M35" s="9">
        <f t="shared" si="3"/>
        <v>49.57682316464664</v>
      </c>
      <c r="N35" s="9">
        <f t="shared" si="3"/>
        <v>59.260260854916083</v>
      </c>
      <c r="O35" s="9">
        <f t="shared" si="3"/>
        <v>63.051936375079684</v>
      </c>
      <c r="P35" s="26">
        <v>40</v>
      </c>
      <c r="Q35" s="8">
        <f t="shared" si="4"/>
        <v>13.475113210433044</v>
      </c>
      <c r="R35" s="32"/>
    </row>
    <row r="36" spans="1:18" ht="15">
      <c r="A36" s="6">
        <v>31</v>
      </c>
      <c r="B36" s="7" t="s">
        <v>48</v>
      </c>
      <c r="C36" s="10">
        <v>1381.93</v>
      </c>
      <c r="D36" s="10">
        <v>1210.8699999999999</v>
      </c>
      <c r="E36" s="23">
        <v>1245.0900000000001</v>
      </c>
      <c r="F36" s="10">
        <f t="shared" si="1"/>
        <v>-136.83999999999992</v>
      </c>
      <c r="G36" s="24">
        <f t="shared" si="5"/>
        <v>-9.9020934490169488</v>
      </c>
      <c r="H36" s="10">
        <v>555.56000000000006</v>
      </c>
      <c r="I36" s="10">
        <v>554.71</v>
      </c>
      <c r="J36" s="25">
        <v>661.68</v>
      </c>
      <c r="K36" s="10">
        <f t="shared" si="2"/>
        <v>106.11999999999989</v>
      </c>
      <c r="L36" s="24">
        <f t="shared" si="6"/>
        <v>19.101447188422473</v>
      </c>
      <c r="M36" s="9">
        <f t="shared" si="3"/>
        <v>40.201746832328702</v>
      </c>
      <c r="N36" s="9">
        <f t="shared" si="3"/>
        <v>45.810863263603864</v>
      </c>
      <c r="O36" s="9">
        <f t="shared" si="3"/>
        <v>53.143146278582265</v>
      </c>
      <c r="P36" s="26">
        <v>40</v>
      </c>
      <c r="Q36" s="8">
        <f t="shared" si="4"/>
        <v>12.941399446253563</v>
      </c>
      <c r="R36" s="32"/>
    </row>
    <row r="37" spans="1:18" ht="15">
      <c r="A37" s="6">
        <v>32</v>
      </c>
      <c r="B37" s="7" t="s">
        <v>49</v>
      </c>
      <c r="C37" s="10">
        <v>5532.87</v>
      </c>
      <c r="D37" s="10">
        <v>4991.58</v>
      </c>
      <c r="E37" s="23">
        <v>5483.7699999999995</v>
      </c>
      <c r="F37" s="10">
        <f t="shared" si="1"/>
        <v>-49.100000000000364</v>
      </c>
      <c r="G37" s="24">
        <f t="shared" si="5"/>
        <v>-0.88742370596092746</v>
      </c>
      <c r="H37" s="10">
        <v>2043.7</v>
      </c>
      <c r="I37" s="10">
        <v>1980.51</v>
      </c>
      <c r="J37" s="25">
        <v>2242.09</v>
      </c>
      <c r="K37" s="10">
        <f t="shared" si="2"/>
        <v>198.3900000000001</v>
      </c>
      <c r="L37" s="24">
        <f t="shared" si="6"/>
        <v>9.7073934530508446</v>
      </c>
      <c r="M37" s="9">
        <f t="shared" si="3"/>
        <v>36.937430302898861</v>
      </c>
      <c r="N37" s="9">
        <f t="shared" si="3"/>
        <v>39.677016095104158</v>
      </c>
      <c r="O37" s="9">
        <f t="shared" si="3"/>
        <v>40.885923370236178</v>
      </c>
      <c r="P37" s="26">
        <v>40</v>
      </c>
      <c r="Q37" s="8">
        <f t="shared" si="4"/>
        <v>3.9484930673373171</v>
      </c>
      <c r="R37" s="32"/>
    </row>
    <row r="38" spans="1:18" ht="15">
      <c r="A38" s="6">
        <v>33</v>
      </c>
      <c r="B38" s="7" t="s">
        <v>50</v>
      </c>
      <c r="C38" s="10">
        <v>9584.74</v>
      </c>
      <c r="D38" s="10">
        <v>7730.05</v>
      </c>
      <c r="E38" s="23">
        <v>8644.08</v>
      </c>
      <c r="F38" s="10">
        <f t="shared" si="1"/>
        <v>-940.65999999999985</v>
      </c>
      <c r="G38" s="24">
        <f t="shared" si="5"/>
        <v>-9.8141420633214871</v>
      </c>
      <c r="H38" s="10">
        <v>4454.67</v>
      </c>
      <c r="I38" s="10">
        <v>4290.6400000000003</v>
      </c>
      <c r="J38" s="25">
        <v>4744.8500000000004</v>
      </c>
      <c r="K38" s="10">
        <f t="shared" si="2"/>
        <v>290.18000000000029</v>
      </c>
      <c r="L38" s="24">
        <f t="shared" si="6"/>
        <v>6.5140627700817415</v>
      </c>
      <c r="M38" s="9">
        <f t="shared" si="3"/>
        <v>46.47669107351895</v>
      </c>
      <c r="N38" s="9">
        <f t="shared" si="3"/>
        <v>55.505979909573675</v>
      </c>
      <c r="O38" s="9">
        <f t="shared" si="3"/>
        <v>54.891324467149772</v>
      </c>
      <c r="P38" s="26">
        <v>40</v>
      </c>
      <c r="Q38" s="8">
        <f t="shared" si="4"/>
        <v>8.4146333936308224</v>
      </c>
      <c r="R38" s="32"/>
    </row>
    <row r="39" spans="1:18" ht="15">
      <c r="A39" s="35" t="s">
        <v>6</v>
      </c>
      <c r="B39" s="36"/>
      <c r="C39" s="11">
        <f>SUM(C4:C38)</f>
        <v>310684.25999999995</v>
      </c>
      <c r="D39" s="12">
        <v>273488.66000000003</v>
      </c>
      <c r="E39" s="27">
        <v>303655.00000000012</v>
      </c>
      <c r="F39" s="11">
        <f t="shared" si="1"/>
        <v>-7029.2599999998347</v>
      </c>
      <c r="G39" s="28">
        <f t="shared" si="5"/>
        <v>-2.2625092111199443</v>
      </c>
      <c r="H39" s="11">
        <v>234123.9</v>
      </c>
      <c r="I39" s="11">
        <v>220507.55000000002</v>
      </c>
      <c r="J39" s="27">
        <v>253916.80999999997</v>
      </c>
      <c r="K39" s="11">
        <f t="shared" si="2"/>
        <v>19792.909999999974</v>
      </c>
      <c r="L39" s="28">
        <f t="shared" si="6"/>
        <v>8.4540322453196683</v>
      </c>
      <c r="M39" s="12">
        <f t="shared" si="3"/>
        <v>75.357502822962459</v>
      </c>
      <c r="N39" s="12">
        <f t="shared" si="3"/>
        <v>80.627675750797124</v>
      </c>
      <c r="O39" s="12">
        <f t="shared" si="3"/>
        <v>83.620164331231123</v>
      </c>
      <c r="P39" s="13">
        <v>40</v>
      </c>
      <c r="Q39" s="13">
        <f t="shared" si="4"/>
        <v>8.2626615082686641</v>
      </c>
      <c r="R39" s="33"/>
    </row>
    <row r="40" spans="1:18">
      <c r="G40" s="16" t="str">
        <f t="shared" si="5"/>
        <v/>
      </c>
      <c r="L40" s="16" t="str">
        <f t="shared" si="6"/>
        <v/>
      </c>
      <c r="R40" s="32"/>
    </row>
    <row r="41" spans="1:18">
      <c r="G41" s="16" t="str">
        <f t="shared" si="5"/>
        <v/>
      </c>
      <c r="L41" s="16" t="str">
        <f t="shared" si="6"/>
        <v/>
      </c>
      <c r="R41" s="32"/>
    </row>
    <row r="42" spans="1:18">
      <c r="G42" s="16" t="str">
        <f t="shared" si="5"/>
        <v/>
      </c>
      <c r="L42" s="16" t="str">
        <f t="shared" si="6"/>
        <v/>
      </c>
      <c r="R42" s="32"/>
    </row>
    <row r="43" spans="1:18">
      <c r="G43" s="16" t="str">
        <f t="shared" si="5"/>
        <v/>
      </c>
      <c r="L43" s="16" t="str">
        <f t="shared" si="6"/>
        <v/>
      </c>
      <c r="R43" s="32"/>
    </row>
    <row r="44" spans="1:18">
      <c r="G44" s="16" t="str">
        <f t="shared" si="5"/>
        <v/>
      </c>
      <c r="L44" s="16" t="str">
        <f t="shared" si="6"/>
        <v/>
      </c>
      <c r="R44" s="32"/>
    </row>
    <row r="45" spans="1:18">
      <c r="G45" s="16" t="str">
        <f t="shared" si="5"/>
        <v/>
      </c>
      <c r="L45" s="16" t="str">
        <f t="shared" si="6"/>
        <v/>
      </c>
      <c r="R45" s="32"/>
    </row>
    <row r="46" spans="1:18">
      <c r="G46" s="16" t="str">
        <f t="shared" si="5"/>
        <v/>
      </c>
      <c r="L46" s="16" t="str">
        <f t="shared" si="6"/>
        <v/>
      </c>
      <c r="R46" s="32"/>
    </row>
    <row r="47" spans="1:18">
      <c r="G47" s="16" t="str">
        <f t="shared" si="5"/>
        <v/>
      </c>
      <c r="L47" s="16" t="str">
        <f t="shared" si="6"/>
        <v/>
      </c>
      <c r="R47" s="32"/>
    </row>
    <row r="48" spans="1:18">
      <c r="G48" s="16" t="str">
        <f t="shared" si="5"/>
        <v/>
      </c>
      <c r="L48" s="16" t="str">
        <f t="shared" si="6"/>
        <v/>
      </c>
      <c r="R48" s="32"/>
    </row>
    <row r="49" spans="7:12">
      <c r="G49" s="16" t="str">
        <f t="shared" si="5"/>
        <v/>
      </c>
      <c r="L49" s="16" t="str">
        <f t="shared" si="6"/>
        <v/>
      </c>
    </row>
    <row r="50" spans="7:12">
      <c r="G50" s="16" t="str">
        <f t="shared" si="5"/>
        <v/>
      </c>
      <c r="L50" s="16" t="str">
        <f t="shared" si="6"/>
        <v/>
      </c>
    </row>
    <row r="51" spans="7:12">
      <c r="G51" s="16" t="str">
        <f t="shared" si="5"/>
        <v/>
      </c>
    </row>
  </sheetData>
  <mergeCells count="12">
    <mergeCell ref="R3:R48"/>
    <mergeCell ref="F4:G4"/>
    <mergeCell ref="K4:L4"/>
    <mergeCell ref="A39:B39"/>
    <mergeCell ref="C1:Q1"/>
    <mergeCell ref="C2:M2"/>
    <mergeCell ref="P2:Q2"/>
    <mergeCell ref="A3:A4"/>
    <mergeCell ref="B3:B4"/>
    <mergeCell ref="C3:G3"/>
    <mergeCell ref="H3:L3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RATIO DIST WISE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2025-12-05T08:36:16Z</dcterms:modified>
</cp:coreProperties>
</file>