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RSETI" sheetId="7" r:id="rId1"/>
  </sheets>
  <calcPr calcId="152511"/>
</workbook>
</file>

<file path=xl/calcChain.xml><?xml version="1.0" encoding="utf-8"?>
<calcChain xmlns="http://schemas.openxmlformats.org/spreadsheetml/2006/main">
  <c r="J41" i="7" l="1"/>
  <c r="I41" i="7"/>
  <c r="K41" i="7" s="1"/>
  <c r="H41" i="7"/>
  <c r="E41" i="7"/>
  <c r="D41" i="7"/>
  <c r="C41" i="7"/>
  <c r="K40" i="7"/>
  <c r="G40" i="7"/>
  <c r="F40" i="7"/>
  <c r="K39" i="7"/>
  <c r="F39" i="7"/>
  <c r="G39" i="7" s="1"/>
  <c r="K38" i="7"/>
  <c r="G38" i="7"/>
  <c r="F38" i="7"/>
  <c r="F41" i="7" s="1"/>
  <c r="G41" i="7" s="1"/>
  <c r="L32" i="7"/>
  <c r="K32" i="7"/>
  <c r="N32" i="7" s="1"/>
  <c r="J32" i="7"/>
  <c r="I32" i="7"/>
  <c r="H32" i="7"/>
  <c r="G32" i="7"/>
  <c r="M32" i="7" s="1"/>
  <c r="F32" i="7"/>
  <c r="E32" i="7"/>
  <c r="D32" i="7"/>
  <c r="M31" i="7"/>
  <c r="N30" i="7"/>
  <c r="M30" i="7"/>
  <c r="N29" i="7"/>
  <c r="M29" i="7"/>
  <c r="N28" i="7"/>
  <c r="M28" i="7"/>
  <c r="N27" i="7"/>
  <c r="M27" i="7"/>
  <c r="N26" i="7"/>
  <c r="M26" i="7"/>
  <c r="N25" i="7"/>
  <c r="M25" i="7"/>
  <c r="N24" i="7"/>
  <c r="M24" i="7"/>
  <c r="N23" i="7"/>
  <c r="M23" i="7"/>
  <c r="N22" i="7"/>
  <c r="M22" i="7"/>
  <c r="N21" i="7"/>
  <c r="M21" i="7"/>
  <c r="N20" i="7"/>
  <c r="M20" i="7"/>
  <c r="N19" i="7"/>
  <c r="M19" i="7"/>
  <c r="M18" i="7"/>
  <c r="N17" i="7"/>
  <c r="L17" i="7"/>
  <c r="L33" i="7" s="1"/>
  <c r="K17" i="7"/>
  <c r="J17" i="7"/>
  <c r="J33" i="7" s="1"/>
  <c r="I17" i="7"/>
  <c r="H17" i="7"/>
  <c r="M17" i="7" s="1"/>
  <c r="G17" i="7"/>
  <c r="F17" i="7"/>
  <c r="F33" i="7" s="1"/>
  <c r="E17" i="7"/>
  <c r="D17" i="7"/>
  <c r="D33" i="7" s="1"/>
  <c r="N16" i="7"/>
  <c r="M16" i="7"/>
  <c r="N15" i="7"/>
  <c r="M15" i="7"/>
  <c r="L13" i="7"/>
  <c r="K13" i="7"/>
  <c r="K33" i="7" s="1"/>
  <c r="J13" i="7"/>
  <c r="I13" i="7"/>
  <c r="I33" i="7" s="1"/>
  <c r="H13" i="7"/>
  <c r="G13" i="7"/>
  <c r="G33" i="7" s="1"/>
  <c r="F13" i="7"/>
  <c r="E13" i="7"/>
  <c r="E33" i="7" s="1"/>
  <c r="D13" i="7"/>
  <c r="N12" i="7"/>
  <c r="M12" i="7"/>
  <c r="N11" i="7"/>
  <c r="M11" i="7"/>
  <c r="N10" i="7"/>
  <c r="M10" i="7"/>
  <c r="M9" i="7"/>
  <c r="N8" i="7"/>
  <c r="M8" i="7"/>
  <c r="N33" i="7" l="1"/>
  <c r="M13" i="7"/>
  <c r="H33" i="7"/>
  <c r="M33" i="7" s="1"/>
  <c r="N13" i="7"/>
</calcChain>
</file>

<file path=xl/sharedStrings.xml><?xml version="1.0" encoding="utf-8"?>
<sst xmlns="http://schemas.openxmlformats.org/spreadsheetml/2006/main" count="89" uniqueCount="66">
  <si>
    <t>State Bank of India</t>
  </si>
  <si>
    <t>Bank of Baroda</t>
  </si>
  <si>
    <t xml:space="preserve">Bank of Baroda </t>
  </si>
  <si>
    <t xml:space="preserve"> Training, Settlement &amp; Credit Linkage of RSETI Trained Candidates during the FY 2025-26</t>
  </si>
  <si>
    <t>Sl. No.</t>
  </si>
  <si>
    <t>Name of the RSETI</t>
  </si>
  <si>
    <t>Name of the Bank</t>
  </si>
  <si>
    <t xml:space="preserve"> AAP Target
 FY 2025-26</t>
  </si>
  <si>
    <t>ACHIEVEMENT
 from 01-04-2025
to 30.06.2025</t>
  </si>
  <si>
    <t>Out of Settled under</t>
  </si>
  <si>
    <t>Out of Settled under Self Employment</t>
  </si>
  <si>
    <t>% of Settlement &amp; Credit Linkage</t>
  </si>
  <si>
    <t xml:space="preserve">Number of Programmes </t>
  </si>
  <si>
    <t>Number of Candidates</t>
  </si>
  <si>
    <t>Number of Programmes Conducted</t>
  </si>
  <si>
    <t xml:space="preserve">Number of Candidates Trained </t>
  </si>
  <si>
    <t>No. of Candidates Settled</t>
  </si>
  <si>
    <t>Self Employment</t>
  </si>
  <si>
    <t>Wage Employment</t>
  </si>
  <si>
    <t>With Bank Finance</t>
  </si>
  <si>
    <t>With Self Finance</t>
  </si>
  <si>
    <t>% Settled to Trained</t>
  </si>
  <si>
    <t>% of Credit Linkage to Self Employment</t>
  </si>
  <si>
    <t>BOB Balod</t>
  </si>
  <si>
    <t>BOB Gariaband</t>
  </si>
  <si>
    <t>DB Dhamtari</t>
  </si>
  <si>
    <t>DB Durg</t>
  </si>
  <si>
    <t>DB Mahasamund</t>
  </si>
  <si>
    <t>DB Raipur</t>
  </si>
  <si>
    <t>DB Rajnandgaon</t>
  </si>
  <si>
    <t>Bank of Baroda Total</t>
  </si>
  <si>
    <t>CBI Balrampur</t>
  </si>
  <si>
    <t>Central Bank of India</t>
  </si>
  <si>
    <t>CBI Koriya</t>
  </si>
  <si>
    <t>CBI Surguja</t>
  </si>
  <si>
    <t>Central Bank of India Total</t>
  </si>
  <si>
    <t>SBI Bemetara</t>
  </si>
  <si>
    <t>SBI Bijapur</t>
  </si>
  <si>
    <t>SBI Bilaspur</t>
  </si>
  <si>
    <t>SBI Dantewada</t>
  </si>
  <si>
    <t>SBI Gaurela-Pendra-Marwahi</t>
  </si>
  <si>
    <t>SBI Jagdalpur (Bastar)</t>
  </si>
  <si>
    <t>SBI Janjgir</t>
  </si>
  <si>
    <t>SBI Jashpurnagar</t>
  </si>
  <si>
    <t>SBI Kabirdham</t>
  </si>
  <si>
    <t>SBI Kanker</t>
  </si>
  <si>
    <t>SBI Korba</t>
  </si>
  <si>
    <t>SBI Narayanpur</t>
  </si>
  <si>
    <t>SBI Raigarh</t>
  </si>
  <si>
    <t>SBI Sukma</t>
  </si>
  <si>
    <t>State Bank of India Total</t>
  </si>
  <si>
    <t>Total</t>
  </si>
  <si>
    <t>Training, Settlement &amp; Credit Linkage of RSETI Trained Candidate during the FY 2025-26
(from 01-04-2025 to 30-6-2025 provisional data)</t>
  </si>
  <si>
    <t>Cumulative Training &amp; Settlement of RSETI Trained Candidates since inception up to  30-09-2024</t>
  </si>
  <si>
    <t>Training &amp;  Settlement of RSETI Trained Candidates during the FY 2025-26
(from 01-04-2024 to 30-09-2024)</t>
  </si>
  <si>
    <t>NAME OF BANK</t>
  </si>
  <si>
    <t>NO.OF RSETI</t>
  </si>
  <si>
    <t>PROGRAMME CONDUCTED SINCE OPENING TO 31.03.2025</t>
  </si>
  <si>
    <t>YOUTH TRAINED SINCE OPENING TO 30.06.2025</t>
  </si>
  <si>
    <t>YOUTH Settled SINCE OPENING TO 30.06.2025</t>
  </si>
  <si>
    <t>SETTLEMENT RATIO</t>
  </si>
  <si>
    <t>PROGRAMME CONDUCTED FROM 01.04.2025 TO 30.06.2025</t>
  </si>
  <si>
    <t>YOUTH TRAINED FROM 01.04.2025 TO 30.06.2025</t>
  </si>
  <si>
    <t>YOUTH Settled FROM 01.04.2025 TO 30.06.2025</t>
  </si>
  <si>
    <t xml:space="preserve">Central Bank of India </t>
  </si>
  <si>
    <t xml:space="preserve">State Bank of India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</si>
</sst>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-409]General"/>
    <numFmt numFmtId="167" formatCode="[$-409]d/mmm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5" fontId="2" fillId="0" borderId="0" applyBorder="0" applyProtection="0"/>
    <xf numFmtId="0" fontId="3" fillId="0" borderId="0"/>
    <xf numFmtId="0" fontId="3" fillId="0" borderId="0"/>
    <xf numFmtId="167" fontId="1" fillId="0" borderId="0"/>
  </cellStyleXfs>
  <cellXfs count="41">
    <xf numFmtId="0" fontId="0" fillId="0" borderId="0" xfId="0"/>
    <xf numFmtId="0" fontId="5" fillId="0" borderId="1" xfId="5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9" fontId="0" fillId="3" borderId="1" xfId="1" applyFont="1" applyFill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0" fillId="4" borderId="1" xfId="0" applyFill="1" applyBorder="1"/>
    <xf numFmtId="0" fontId="7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9" fontId="0" fillId="4" borderId="1" xfId="1" applyFont="1" applyFill="1" applyBorder="1" applyAlignment="1">
      <alignment horizontal="center"/>
    </xf>
    <xf numFmtId="0" fontId="4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9" fontId="6" fillId="0" borderId="1" xfId="1" applyFont="1" applyBorder="1" applyAlignment="1">
      <alignment vertical="center"/>
    </xf>
    <xf numFmtId="9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9" fontId="4" fillId="0" borderId="1" xfId="1" applyFont="1" applyBorder="1" applyAlignment="1">
      <alignment vertical="center"/>
    </xf>
    <xf numFmtId="0" fontId="5" fillId="0" borderId="4" xfId="5" applyNumberFormat="1" applyFont="1" applyBorder="1" applyAlignment="1">
      <alignment horizontal="center" vertical="center" wrapText="1"/>
    </xf>
    <xf numFmtId="0" fontId="5" fillId="0" borderId="2" xfId="5" applyNumberFormat="1" applyFont="1" applyBorder="1" applyAlignment="1">
      <alignment horizontal="center" vertical="center" wrapText="1"/>
    </xf>
    <xf numFmtId="0" fontId="5" fillId="2" borderId="4" xfId="5" applyNumberFormat="1" applyFont="1" applyFill="1" applyBorder="1" applyAlignment="1">
      <alignment horizontal="center" vertical="center" wrapText="1"/>
    </xf>
    <xf numFmtId="0" fontId="5" fillId="2" borderId="2" xfId="5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7" xfId="5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5" xfId="5" applyNumberFormat="1" applyFont="1" applyFill="1" applyBorder="1" applyAlignment="1">
      <alignment horizontal="center" vertical="center" wrapText="1"/>
    </xf>
    <xf numFmtId="0" fontId="4" fillId="2" borderId="6" xfId="5" applyNumberFormat="1" applyFont="1" applyFill="1" applyBorder="1" applyAlignment="1">
      <alignment horizontal="center" vertical="center" wrapText="1"/>
    </xf>
  </cellXfs>
  <cellStyles count="6">
    <cellStyle name="Excel Built-in Normal" xfId="2"/>
    <cellStyle name="Excel Built-in Normal 2" xfId="3"/>
    <cellStyle name="Normal" xfId="0" builtinId="0"/>
    <cellStyle name="Normal 2" xfId="4"/>
    <cellStyle name="Normal 2 2" xfId="5"/>
    <cellStyle name="Percent" xfId="1" builtinId="5"/>
  </cellStyles>
  <dxfs count="68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I26" sqref="I26"/>
    </sheetView>
  </sheetViews>
  <sheetFormatPr defaultRowHeight="15" x14ac:dyDescent="0.25"/>
  <cols>
    <col min="1" max="1" width="5.140625" customWidth="1"/>
    <col min="2" max="2" width="24.42578125" customWidth="1"/>
    <col min="3" max="3" width="30.140625" bestFit="1" customWidth="1"/>
    <col min="4" max="4" width="17" customWidth="1"/>
    <col min="5" max="5" width="15.85546875" customWidth="1"/>
    <col min="6" max="6" width="17.42578125" customWidth="1"/>
    <col min="7" max="8" width="15.28515625" customWidth="1"/>
    <col min="9" max="9" width="16.85546875" customWidth="1"/>
    <col min="10" max="10" width="17.28515625" customWidth="1"/>
    <col min="11" max="11" width="14.42578125" customWidth="1"/>
    <col min="12" max="12" width="12.5703125" customWidth="1"/>
    <col min="13" max="13" width="11.5703125" customWidth="1"/>
    <col min="14" max="14" width="16.7109375" customWidth="1"/>
  </cols>
  <sheetData>
    <row r="1" spans="1:14" x14ac:dyDescent="0.25">
      <c r="A1" s="35" t="s">
        <v>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x14ac:dyDescent="0.25">
      <c r="A2" s="28" t="s">
        <v>4</v>
      </c>
      <c r="B2" s="28" t="s">
        <v>5</v>
      </c>
      <c r="C2" s="28" t="s">
        <v>6</v>
      </c>
      <c r="D2" s="37" t="s">
        <v>7</v>
      </c>
      <c r="E2" s="38"/>
      <c r="F2" s="33" t="s">
        <v>8</v>
      </c>
      <c r="G2" s="33"/>
      <c r="H2" s="33"/>
      <c r="I2" s="33" t="s">
        <v>9</v>
      </c>
      <c r="J2" s="33"/>
      <c r="K2" s="33" t="s">
        <v>10</v>
      </c>
      <c r="L2" s="33"/>
      <c r="M2" s="39" t="s">
        <v>11</v>
      </c>
      <c r="N2" s="40"/>
    </row>
    <row r="3" spans="1:14" x14ac:dyDescent="0.25">
      <c r="A3" s="36"/>
      <c r="B3" s="36"/>
      <c r="C3" s="36"/>
      <c r="D3" s="28" t="s">
        <v>12</v>
      </c>
      <c r="E3" s="28" t="s">
        <v>13</v>
      </c>
      <c r="F3" s="28" t="s">
        <v>14</v>
      </c>
      <c r="G3" s="28" t="s">
        <v>15</v>
      </c>
      <c r="H3" s="28" t="s">
        <v>16</v>
      </c>
      <c r="I3" s="28" t="s">
        <v>17</v>
      </c>
      <c r="J3" s="28" t="s">
        <v>18</v>
      </c>
      <c r="K3" s="28" t="s">
        <v>19</v>
      </c>
      <c r="L3" s="28" t="s">
        <v>20</v>
      </c>
      <c r="M3" s="30" t="s">
        <v>21</v>
      </c>
      <c r="N3" s="30" t="s">
        <v>22</v>
      </c>
    </row>
    <row r="4" spans="1:14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31"/>
      <c r="N4" s="31"/>
    </row>
    <row r="5" spans="1:14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</row>
    <row r="6" spans="1:14" x14ac:dyDescent="0.25">
      <c r="A6" s="2">
        <v>1</v>
      </c>
      <c r="B6" s="3" t="s">
        <v>23</v>
      </c>
      <c r="C6" s="3" t="s">
        <v>1</v>
      </c>
      <c r="D6" s="4">
        <v>0</v>
      </c>
      <c r="E6" s="4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6">
        <v>0</v>
      </c>
      <c r="N6" s="6">
        <v>0</v>
      </c>
    </row>
    <row r="7" spans="1:14" x14ac:dyDescent="0.25">
      <c r="A7" s="2">
        <v>2</v>
      </c>
      <c r="B7" s="3" t="s">
        <v>24</v>
      </c>
      <c r="C7" s="3" t="s">
        <v>1</v>
      </c>
      <c r="D7" s="4">
        <v>0</v>
      </c>
      <c r="E7" s="4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6">
        <v>0</v>
      </c>
      <c r="N7" s="6">
        <v>0</v>
      </c>
    </row>
    <row r="8" spans="1:14" x14ac:dyDescent="0.25">
      <c r="A8" s="2">
        <v>3</v>
      </c>
      <c r="B8" s="3" t="s">
        <v>25</v>
      </c>
      <c r="C8" s="3" t="s">
        <v>1</v>
      </c>
      <c r="D8" s="4">
        <v>41</v>
      </c>
      <c r="E8" s="4">
        <v>1050</v>
      </c>
      <c r="F8" s="7">
        <v>4</v>
      </c>
      <c r="G8" s="2">
        <v>125</v>
      </c>
      <c r="H8" s="2">
        <v>17</v>
      </c>
      <c r="I8" s="2">
        <v>16</v>
      </c>
      <c r="J8" s="2">
        <v>1</v>
      </c>
      <c r="K8" s="2">
        <v>14</v>
      </c>
      <c r="L8" s="2">
        <v>2</v>
      </c>
      <c r="M8" s="6">
        <f t="shared" ref="M8:M33" si="0">H8/G8</f>
        <v>0.13600000000000001</v>
      </c>
      <c r="N8" s="6">
        <f t="shared" ref="N8:N33" si="1">K8/I8</f>
        <v>0.875</v>
      </c>
    </row>
    <row r="9" spans="1:14" x14ac:dyDescent="0.25">
      <c r="A9" s="2">
        <v>4</v>
      </c>
      <c r="B9" s="3" t="s">
        <v>26</v>
      </c>
      <c r="C9" s="3" t="s">
        <v>1</v>
      </c>
      <c r="D9" s="4">
        <v>35</v>
      </c>
      <c r="E9" s="4">
        <v>1050</v>
      </c>
      <c r="F9" s="7">
        <v>5</v>
      </c>
      <c r="G9" s="2">
        <v>112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6">
        <f t="shared" si="0"/>
        <v>0</v>
      </c>
      <c r="N9" s="6">
        <v>0</v>
      </c>
    </row>
    <row r="10" spans="1:14" x14ac:dyDescent="0.25">
      <c r="A10" s="2">
        <v>5</v>
      </c>
      <c r="B10" s="3" t="s">
        <v>27</v>
      </c>
      <c r="C10" s="3" t="s">
        <v>1</v>
      </c>
      <c r="D10" s="4">
        <v>34</v>
      </c>
      <c r="E10" s="4">
        <v>1050</v>
      </c>
      <c r="F10" s="7">
        <v>6</v>
      </c>
      <c r="G10" s="7">
        <v>195</v>
      </c>
      <c r="H10" s="7">
        <v>195</v>
      </c>
      <c r="I10" s="7">
        <v>194</v>
      </c>
      <c r="J10" s="7">
        <v>1</v>
      </c>
      <c r="K10" s="7">
        <v>96</v>
      </c>
      <c r="L10" s="7">
        <v>98</v>
      </c>
      <c r="M10" s="6">
        <f t="shared" si="0"/>
        <v>1</v>
      </c>
      <c r="N10" s="6">
        <f t="shared" si="1"/>
        <v>0.49484536082474229</v>
      </c>
    </row>
    <row r="11" spans="1:14" x14ac:dyDescent="0.25">
      <c r="A11" s="2">
        <v>6</v>
      </c>
      <c r="B11" s="3" t="s">
        <v>28</v>
      </c>
      <c r="C11" s="3" t="s">
        <v>1</v>
      </c>
      <c r="D11" s="4">
        <v>34</v>
      </c>
      <c r="E11" s="4">
        <v>1050</v>
      </c>
      <c r="F11" s="7">
        <v>4</v>
      </c>
      <c r="G11" s="7">
        <v>119</v>
      </c>
      <c r="H11" s="7">
        <v>33</v>
      </c>
      <c r="I11" s="7">
        <v>31</v>
      </c>
      <c r="J11" s="7">
        <v>2</v>
      </c>
      <c r="K11" s="7">
        <v>4</v>
      </c>
      <c r="L11" s="7">
        <v>27</v>
      </c>
      <c r="M11" s="6">
        <f t="shared" si="0"/>
        <v>0.27731092436974791</v>
      </c>
      <c r="N11" s="6">
        <f t="shared" si="1"/>
        <v>0.12903225806451613</v>
      </c>
    </row>
    <row r="12" spans="1:14" x14ac:dyDescent="0.25">
      <c r="A12" s="2">
        <v>7</v>
      </c>
      <c r="B12" s="3" t="s">
        <v>29</v>
      </c>
      <c r="C12" s="3" t="s">
        <v>1</v>
      </c>
      <c r="D12" s="4">
        <v>35</v>
      </c>
      <c r="E12" s="4">
        <v>1050</v>
      </c>
      <c r="F12" s="7">
        <v>5</v>
      </c>
      <c r="G12" s="7">
        <v>129</v>
      </c>
      <c r="H12" s="7">
        <v>88</v>
      </c>
      <c r="I12" s="7">
        <v>80</v>
      </c>
      <c r="J12" s="7">
        <v>8</v>
      </c>
      <c r="K12" s="7">
        <v>10</v>
      </c>
      <c r="L12" s="7">
        <v>70</v>
      </c>
      <c r="M12" s="6">
        <f t="shared" si="0"/>
        <v>0.68217054263565891</v>
      </c>
      <c r="N12" s="6">
        <f t="shared" si="1"/>
        <v>0.125</v>
      </c>
    </row>
    <row r="13" spans="1:14" x14ac:dyDescent="0.25">
      <c r="A13" s="8"/>
      <c r="B13" s="9"/>
      <c r="C13" s="9" t="s">
        <v>30</v>
      </c>
      <c r="D13" s="10">
        <f>SUM(D6:D12)</f>
        <v>179</v>
      </c>
      <c r="E13" s="10">
        <f t="shared" ref="E13:L13" si="2">SUM(E6:E12)</f>
        <v>5250</v>
      </c>
      <c r="F13" s="10">
        <f t="shared" si="2"/>
        <v>24</v>
      </c>
      <c r="G13" s="10">
        <f t="shared" si="2"/>
        <v>680</v>
      </c>
      <c r="H13" s="10">
        <f t="shared" si="2"/>
        <v>333</v>
      </c>
      <c r="I13" s="10">
        <f t="shared" si="2"/>
        <v>321</v>
      </c>
      <c r="J13" s="10">
        <f t="shared" si="2"/>
        <v>12</v>
      </c>
      <c r="K13" s="10">
        <f t="shared" si="2"/>
        <v>124</v>
      </c>
      <c r="L13" s="10">
        <f t="shared" si="2"/>
        <v>197</v>
      </c>
      <c r="M13" s="11">
        <f t="shared" si="0"/>
        <v>0.48970588235294116</v>
      </c>
      <c r="N13" s="11">
        <f t="shared" si="1"/>
        <v>0.38629283489096572</v>
      </c>
    </row>
    <row r="14" spans="1:14" x14ac:dyDescent="0.25">
      <c r="A14" s="2">
        <v>8</v>
      </c>
      <c r="B14" s="3" t="s">
        <v>31</v>
      </c>
      <c r="C14" s="3" t="s">
        <v>32</v>
      </c>
      <c r="D14" s="4">
        <v>23</v>
      </c>
      <c r="E14" s="4">
        <v>750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6">
        <v>0</v>
      </c>
      <c r="N14" s="6">
        <v>0</v>
      </c>
    </row>
    <row r="15" spans="1:14" x14ac:dyDescent="0.25">
      <c r="A15" s="2">
        <v>9</v>
      </c>
      <c r="B15" s="3" t="s">
        <v>33</v>
      </c>
      <c r="C15" s="3" t="s">
        <v>32</v>
      </c>
      <c r="D15" s="4">
        <v>33</v>
      </c>
      <c r="E15" s="4">
        <v>1050</v>
      </c>
      <c r="F15" s="7">
        <v>2</v>
      </c>
      <c r="G15" s="7">
        <v>65</v>
      </c>
      <c r="H15" s="7">
        <v>102</v>
      </c>
      <c r="I15" s="7">
        <v>101</v>
      </c>
      <c r="J15" s="7">
        <v>1</v>
      </c>
      <c r="K15" s="7">
        <v>17</v>
      </c>
      <c r="L15" s="7">
        <v>84</v>
      </c>
      <c r="M15" s="6">
        <f t="shared" si="0"/>
        <v>1.5692307692307692</v>
      </c>
      <c r="N15" s="6">
        <f t="shared" si="1"/>
        <v>0.16831683168316833</v>
      </c>
    </row>
    <row r="16" spans="1:14" x14ac:dyDescent="0.25">
      <c r="A16" s="2">
        <v>10</v>
      </c>
      <c r="B16" s="3" t="s">
        <v>34</v>
      </c>
      <c r="C16" s="3" t="s">
        <v>32</v>
      </c>
      <c r="D16" s="4">
        <v>39</v>
      </c>
      <c r="E16" s="4">
        <v>1210</v>
      </c>
      <c r="F16" s="7">
        <v>6</v>
      </c>
      <c r="G16" s="7">
        <v>179</v>
      </c>
      <c r="H16" s="7">
        <v>43</v>
      </c>
      <c r="I16" s="7">
        <v>43</v>
      </c>
      <c r="J16" s="7">
        <v>0</v>
      </c>
      <c r="K16" s="7">
        <v>6</v>
      </c>
      <c r="L16" s="7">
        <v>37</v>
      </c>
      <c r="M16" s="6">
        <f t="shared" si="0"/>
        <v>0.24022346368715083</v>
      </c>
      <c r="N16" s="6">
        <f t="shared" si="1"/>
        <v>0.13953488372093023</v>
      </c>
    </row>
    <row r="17" spans="1:14" x14ac:dyDescent="0.25">
      <c r="A17" s="8"/>
      <c r="B17" s="9"/>
      <c r="C17" s="9" t="s">
        <v>35</v>
      </c>
      <c r="D17" s="10">
        <f>SUM(D14:D16)</f>
        <v>95</v>
      </c>
      <c r="E17" s="10">
        <f t="shared" ref="E17:L17" si="3">SUM(E14:E16)</f>
        <v>3010</v>
      </c>
      <c r="F17" s="10">
        <f t="shared" si="3"/>
        <v>8</v>
      </c>
      <c r="G17" s="10">
        <f t="shared" si="3"/>
        <v>244</v>
      </c>
      <c r="H17" s="10">
        <f t="shared" si="3"/>
        <v>145</v>
      </c>
      <c r="I17" s="10">
        <f t="shared" si="3"/>
        <v>144</v>
      </c>
      <c r="J17" s="10">
        <f t="shared" si="3"/>
        <v>1</v>
      </c>
      <c r="K17" s="10">
        <f t="shared" si="3"/>
        <v>23</v>
      </c>
      <c r="L17" s="10">
        <f t="shared" si="3"/>
        <v>121</v>
      </c>
      <c r="M17" s="11">
        <f t="shared" si="0"/>
        <v>0.59426229508196726</v>
      </c>
      <c r="N17" s="11">
        <f t="shared" si="1"/>
        <v>0.15972222222222221</v>
      </c>
    </row>
    <row r="18" spans="1:14" x14ac:dyDescent="0.25">
      <c r="A18" s="2">
        <v>11</v>
      </c>
      <c r="B18" s="12" t="s">
        <v>36</v>
      </c>
      <c r="C18" s="12" t="s">
        <v>0</v>
      </c>
      <c r="D18" s="13">
        <v>0</v>
      </c>
      <c r="E18" s="13">
        <v>0</v>
      </c>
      <c r="F18" s="5">
        <v>1</v>
      </c>
      <c r="G18" s="5">
        <v>35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6">
        <f t="shared" si="0"/>
        <v>0</v>
      </c>
      <c r="N18" s="6">
        <v>0</v>
      </c>
    </row>
    <row r="19" spans="1:14" x14ac:dyDescent="0.25">
      <c r="A19" s="2">
        <v>12</v>
      </c>
      <c r="B19" s="3" t="s">
        <v>37</v>
      </c>
      <c r="C19" s="3" t="s">
        <v>0</v>
      </c>
      <c r="D19" s="4">
        <v>23</v>
      </c>
      <c r="E19" s="4">
        <v>650</v>
      </c>
      <c r="F19" s="5">
        <v>5</v>
      </c>
      <c r="G19" s="5">
        <v>162</v>
      </c>
      <c r="H19" s="5">
        <v>50</v>
      </c>
      <c r="I19" s="5">
        <v>50</v>
      </c>
      <c r="J19" s="5">
        <v>0</v>
      </c>
      <c r="K19" s="5">
        <v>6</v>
      </c>
      <c r="L19" s="5">
        <v>44</v>
      </c>
      <c r="M19" s="6">
        <f t="shared" si="0"/>
        <v>0.30864197530864196</v>
      </c>
      <c r="N19" s="6">
        <f t="shared" si="1"/>
        <v>0.12</v>
      </c>
    </row>
    <row r="20" spans="1:14" x14ac:dyDescent="0.25">
      <c r="A20" s="2">
        <v>13</v>
      </c>
      <c r="B20" s="3" t="s">
        <v>38</v>
      </c>
      <c r="C20" s="3" t="s">
        <v>0</v>
      </c>
      <c r="D20" s="4">
        <v>34</v>
      </c>
      <c r="E20" s="4">
        <v>1050</v>
      </c>
      <c r="F20" s="7">
        <v>8</v>
      </c>
      <c r="G20" s="2">
        <v>197</v>
      </c>
      <c r="H20" s="2">
        <v>64</v>
      </c>
      <c r="I20" s="2">
        <v>64</v>
      </c>
      <c r="J20" s="2">
        <v>0</v>
      </c>
      <c r="K20" s="2">
        <v>24</v>
      </c>
      <c r="L20" s="2">
        <v>40</v>
      </c>
      <c r="M20" s="6">
        <f t="shared" si="0"/>
        <v>0.32487309644670048</v>
      </c>
      <c r="N20" s="6">
        <f t="shared" si="1"/>
        <v>0.375</v>
      </c>
    </row>
    <row r="21" spans="1:14" x14ac:dyDescent="0.25">
      <c r="A21" s="2">
        <v>14</v>
      </c>
      <c r="B21" s="3" t="s">
        <v>39</v>
      </c>
      <c r="C21" s="3" t="s">
        <v>0</v>
      </c>
      <c r="D21" s="4">
        <v>28</v>
      </c>
      <c r="E21" s="4">
        <v>870</v>
      </c>
      <c r="F21" s="7">
        <v>6</v>
      </c>
      <c r="G21" s="2">
        <v>171</v>
      </c>
      <c r="H21" s="2">
        <v>77</v>
      </c>
      <c r="I21" s="2">
        <v>77</v>
      </c>
      <c r="J21" s="2">
        <v>0</v>
      </c>
      <c r="K21" s="2">
        <v>38</v>
      </c>
      <c r="L21" s="2">
        <v>39</v>
      </c>
      <c r="M21" s="6">
        <f t="shared" si="0"/>
        <v>0.45029239766081869</v>
      </c>
      <c r="N21" s="6">
        <f t="shared" si="1"/>
        <v>0.4935064935064935</v>
      </c>
    </row>
    <row r="22" spans="1:14" x14ac:dyDescent="0.25">
      <c r="A22" s="2">
        <v>15</v>
      </c>
      <c r="B22" s="3" t="s">
        <v>40</v>
      </c>
      <c r="C22" s="3" t="s">
        <v>0</v>
      </c>
      <c r="D22" s="4">
        <v>0</v>
      </c>
      <c r="E22" s="4">
        <v>0</v>
      </c>
      <c r="F22" s="7">
        <v>1</v>
      </c>
      <c r="G22" s="7">
        <v>24</v>
      </c>
      <c r="H22" s="7">
        <v>24</v>
      </c>
      <c r="I22" s="7">
        <v>24</v>
      </c>
      <c r="J22" s="7">
        <v>0</v>
      </c>
      <c r="K22" s="7">
        <v>0</v>
      </c>
      <c r="L22" s="7">
        <v>24</v>
      </c>
      <c r="M22" s="6">
        <f t="shared" si="0"/>
        <v>1</v>
      </c>
      <c r="N22" s="6">
        <f t="shared" si="1"/>
        <v>0</v>
      </c>
    </row>
    <row r="23" spans="1:14" x14ac:dyDescent="0.25">
      <c r="A23" s="2">
        <v>16</v>
      </c>
      <c r="B23" s="3" t="s">
        <v>41</v>
      </c>
      <c r="C23" s="3" t="s">
        <v>0</v>
      </c>
      <c r="D23" s="4">
        <v>32</v>
      </c>
      <c r="E23" s="4">
        <v>980</v>
      </c>
      <c r="F23" s="7">
        <v>6</v>
      </c>
      <c r="G23" s="2">
        <v>175</v>
      </c>
      <c r="H23" s="2">
        <v>16</v>
      </c>
      <c r="I23" s="2">
        <v>16</v>
      </c>
      <c r="J23" s="2">
        <v>0</v>
      </c>
      <c r="K23" s="2">
        <v>4</v>
      </c>
      <c r="L23" s="2">
        <v>12</v>
      </c>
      <c r="M23" s="6">
        <f t="shared" si="0"/>
        <v>9.1428571428571428E-2</v>
      </c>
      <c r="N23" s="6">
        <f t="shared" si="1"/>
        <v>0.25</v>
      </c>
    </row>
    <row r="24" spans="1:14" x14ac:dyDescent="0.25">
      <c r="A24" s="2">
        <v>17</v>
      </c>
      <c r="B24" s="3" t="s">
        <v>42</v>
      </c>
      <c r="C24" s="3" t="s">
        <v>0</v>
      </c>
      <c r="D24" s="4">
        <v>38</v>
      </c>
      <c r="E24" s="4">
        <v>1150</v>
      </c>
      <c r="F24" s="7">
        <v>8</v>
      </c>
      <c r="G24" s="2">
        <v>265</v>
      </c>
      <c r="H24" s="2">
        <v>102</v>
      </c>
      <c r="I24" s="2">
        <v>102</v>
      </c>
      <c r="J24" s="2">
        <v>0</v>
      </c>
      <c r="K24" s="2">
        <v>10</v>
      </c>
      <c r="L24" s="2">
        <v>92</v>
      </c>
      <c r="M24" s="6">
        <f t="shared" si="0"/>
        <v>0.38490566037735852</v>
      </c>
      <c r="N24" s="6">
        <f t="shared" si="1"/>
        <v>9.8039215686274508E-2</v>
      </c>
    </row>
    <row r="25" spans="1:14" x14ac:dyDescent="0.25">
      <c r="A25" s="2">
        <v>18</v>
      </c>
      <c r="B25" s="3" t="s">
        <v>43</v>
      </c>
      <c r="C25" s="3" t="s">
        <v>0</v>
      </c>
      <c r="D25" s="4">
        <v>35</v>
      </c>
      <c r="E25" s="4">
        <v>1050</v>
      </c>
      <c r="F25" s="7">
        <v>7</v>
      </c>
      <c r="G25" s="2">
        <v>232</v>
      </c>
      <c r="H25" s="2">
        <v>195</v>
      </c>
      <c r="I25" s="2">
        <v>192</v>
      </c>
      <c r="J25" s="2">
        <v>3</v>
      </c>
      <c r="K25" s="2">
        <v>110</v>
      </c>
      <c r="L25" s="2">
        <v>82</v>
      </c>
      <c r="M25" s="6">
        <f t="shared" si="0"/>
        <v>0.84051724137931039</v>
      </c>
      <c r="N25" s="6">
        <f t="shared" si="1"/>
        <v>0.57291666666666663</v>
      </c>
    </row>
    <row r="26" spans="1:14" x14ac:dyDescent="0.25">
      <c r="A26" s="2">
        <v>19</v>
      </c>
      <c r="B26" s="3" t="s">
        <v>44</v>
      </c>
      <c r="C26" s="3" t="s">
        <v>0</v>
      </c>
      <c r="D26" s="4">
        <v>39</v>
      </c>
      <c r="E26" s="4">
        <v>1050</v>
      </c>
      <c r="F26" s="7">
        <v>5</v>
      </c>
      <c r="G26" s="7">
        <v>157</v>
      </c>
      <c r="H26" s="7">
        <v>24</v>
      </c>
      <c r="I26" s="7">
        <v>24</v>
      </c>
      <c r="J26" s="7">
        <v>0</v>
      </c>
      <c r="K26" s="7">
        <v>0</v>
      </c>
      <c r="L26" s="7">
        <v>24</v>
      </c>
      <c r="M26" s="6">
        <f t="shared" si="0"/>
        <v>0.15286624203821655</v>
      </c>
      <c r="N26" s="6">
        <f t="shared" si="1"/>
        <v>0</v>
      </c>
    </row>
    <row r="27" spans="1:14" x14ac:dyDescent="0.25">
      <c r="A27" s="2">
        <v>20</v>
      </c>
      <c r="B27" s="3" t="s">
        <v>45</v>
      </c>
      <c r="C27" s="3" t="s">
        <v>0</v>
      </c>
      <c r="D27" s="4">
        <v>34</v>
      </c>
      <c r="E27" s="4">
        <v>1050</v>
      </c>
      <c r="F27" s="7">
        <v>8</v>
      </c>
      <c r="G27" s="7">
        <v>248</v>
      </c>
      <c r="H27" s="7">
        <v>51</v>
      </c>
      <c r="I27" s="7">
        <v>51</v>
      </c>
      <c r="J27" s="7">
        <v>0</v>
      </c>
      <c r="K27" s="7">
        <v>0</v>
      </c>
      <c r="L27" s="7">
        <v>51</v>
      </c>
      <c r="M27" s="6">
        <f t="shared" si="0"/>
        <v>0.20564516129032259</v>
      </c>
      <c r="N27" s="6">
        <f t="shared" si="1"/>
        <v>0</v>
      </c>
    </row>
    <row r="28" spans="1:14" x14ac:dyDescent="0.25">
      <c r="A28" s="2">
        <v>21</v>
      </c>
      <c r="B28" s="3" t="s">
        <v>46</v>
      </c>
      <c r="C28" s="3" t="s">
        <v>0</v>
      </c>
      <c r="D28" s="4">
        <v>36</v>
      </c>
      <c r="E28" s="4">
        <v>1050</v>
      </c>
      <c r="F28" s="7">
        <v>7</v>
      </c>
      <c r="G28" s="7">
        <v>210</v>
      </c>
      <c r="H28" s="7">
        <v>88</v>
      </c>
      <c r="I28" s="7">
        <v>88</v>
      </c>
      <c r="J28" s="7">
        <v>0</v>
      </c>
      <c r="K28" s="7">
        <v>70</v>
      </c>
      <c r="L28" s="7">
        <v>18</v>
      </c>
      <c r="M28" s="6">
        <f t="shared" si="0"/>
        <v>0.41904761904761906</v>
      </c>
      <c r="N28" s="6">
        <f t="shared" si="1"/>
        <v>0.79545454545454541</v>
      </c>
    </row>
    <row r="29" spans="1:14" x14ac:dyDescent="0.25">
      <c r="A29" s="2">
        <v>22</v>
      </c>
      <c r="B29" s="3" t="s">
        <v>47</v>
      </c>
      <c r="C29" s="3" t="s">
        <v>0</v>
      </c>
      <c r="D29" s="4">
        <v>27</v>
      </c>
      <c r="E29" s="4">
        <v>710</v>
      </c>
      <c r="F29" s="5">
        <v>6</v>
      </c>
      <c r="G29" s="5">
        <v>194</v>
      </c>
      <c r="H29" s="5">
        <v>77</v>
      </c>
      <c r="I29" s="5">
        <v>74</v>
      </c>
      <c r="J29" s="5">
        <v>3</v>
      </c>
      <c r="K29" s="5">
        <v>35</v>
      </c>
      <c r="L29" s="5">
        <v>39</v>
      </c>
      <c r="M29" s="6">
        <f t="shared" si="0"/>
        <v>0.39690721649484534</v>
      </c>
      <c r="N29" s="6">
        <f t="shared" si="1"/>
        <v>0.47297297297297297</v>
      </c>
    </row>
    <row r="30" spans="1:14" x14ac:dyDescent="0.25">
      <c r="A30" s="2">
        <v>23</v>
      </c>
      <c r="B30" s="3" t="s">
        <v>48</v>
      </c>
      <c r="C30" s="3" t="s">
        <v>0</v>
      </c>
      <c r="D30" s="4">
        <v>38</v>
      </c>
      <c r="E30" s="4">
        <v>1150</v>
      </c>
      <c r="F30" s="7">
        <v>9</v>
      </c>
      <c r="G30" s="7">
        <v>274</v>
      </c>
      <c r="H30" s="7">
        <v>70</v>
      </c>
      <c r="I30" s="7">
        <v>62</v>
      </c>
      <c r="J30" s="7">
        <v>8</v>
      </c>
      <c r="K30" s="7">
        <v>38</v>
      </c>
      <c r="L30" s="7">
        <v>24</v>
      </c>
      <c r="M30" s="6">
        <f t="shared" si="0"/>
        <v>0.25547445255474455</v>
      </c>
      <c r="N30" s="6">
        <f t="shared" si="1"/>
        <v>0.61290322580645162</v>
      </c>
    </row>
    <row r="31" spans="1:14" x14ac:dyDescent="0.25">
      <c r="A31" s="2">
        <v>24</v>
      </c>
      <c r="B31" s="3" t="s">
        <v>49</v>
      </c>
      <c r="C31" s="3" t="s">
        <v>0</v>
      </c>
      <c r="D31" s="4">
        <v>21</v>
      </c>
      <c r="E31" s="4">
        <v>650</v>
      </c>
      <c r="F31" s="5">
        <v>4</v>
      </c>
      <c r="G31" s="5">
        <v>106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6">
        <f t="shared" si="0"/>
        <v>0</v>
      </c>
      <c r="N31" s="6">
        <v>0</v>
      </c>
    </row>
    <row r="32" spans="1:14" x14ac:dyDescent="0.25">
      <c r="A32" s="8"/>
      <c r="B32" s="9"/>
      <c r="C32" s="9" t="s">
        <v>50</v>
      </c>
      <c r="D32" s="10">
        <f>SUM(D18:D31)</f>
        <v>385</v>
      </c>
      <c r="E32" s="10">
        <f t="shared" ref="E32:L32" si="4">SUM(E18:E31)</f>
        <v>11410</v>
      </c>
      <c r="F32" s="10">
        <f t="shared" si="4"/>
        <v>81</v>
      </c>
      <c r="G32" s="10">
        <f t="shared" si="4"/>
        <v>2450</v>
      </c>
      <c r="H32" s="10">
        <f t="shared" si="4"/>
        <v>838</v>
      </c>
      <c r="I32" s="10">
        <f t="shared" si="4"/>
        <v>824</v>
      </c>
      <c r="J32" s="10">
        <f t="shared" si="4"/>
        <v>14</v>
      </c>
      <c r="K32" s="10">
        <f t="shared" si="4"/>
        <v>335</v>
      </c>
      <c r="L32" s="10">
        <f t="shared" si="4"/>
        <v>489</v>
      </c>
      <c r="M32" s="11">
        <f t="shared" si="0"/>
        <v>0.34204081632653061</v>
      </c>
      <c r="N32" s="11">
        <f t="shared" si="1"/>
        <v>0.40655339805825241</v>
      </c>
    </row>
    <row r="33" spans="1:14" x14ac:dyDescent="0.25">
      <c r="A33" s="14"/>
      <c r="B33" s="14"/>
      <c r="C33" s="15" t="s">
        <v>51</v>
      </c>
      <c r="D33" s="16">
        <f>+D13+D17+D32</f>
        <v>659</v>
      </c>
      <c r="E33" s="16">
        <f t="shared" ref="E33:L33" si="5">+E13+E17+E32</f>
        <v>19670</v>
      </c>
      <c r="F33" s="16">
        <f t="shared" si="5"/>
        <v>113</v>
      </c>
      <c r="G33" s="16">
        <f t="shared" si="5"/>
        <v>3374</v>
      </c>
      <c r="H33" s="16">
        <f t="shared" si="5"/>
        <v>1316</v>
      </c>
      <c r="I33" s="16">
        <f t="shared" si="5"/>
        <v>1289</v>
      </c>
      <c r="J33" s="16">
        <f t="shared" si="5"/>
        <v>27</v>
      </c>
      <c r="K33" s="16">
        <f t="shared" si="5"/>
        <v>482</v>
      </c>
      <c r="L33" s="16">
        <f t="shared" si="5"/>
        <v>807</v>
      </c>
      <c r="M33" s="17">
        <f t="shared" si="0"/>
        <v>0.39004149377593361</v>
      </c>
      <c r="N33" s="17">
        <f t="shared" si="1"/>
        <v>0.37393328161365402</v>
      </c>
    </row>
    <row r="35" spans="1:14" x14ac:dyDescent="0.25">
      <c r="A35" s="32" t="s">
        <v>52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</row>
    <row r="36" spans="1:14" x14ac:dyDescent="0.25">
      <c r="A36" s="18"/>
      <c r="B36" s="18"/>
      <c r="C36" s="18"/>
      <c r="D36" s="33" t="s">
        <v>53</v>
      </c>
      <c r="E36" s="33"/>
      <c r="F36" s="33"/>
      <c r="G36" s="33"/>
      <c r="H36" s="33" t="s">
        <v>54</v>
      </c>
      <c r="I36" s="34"/>
      <c r="J36" s="34"/>
      <c r="K36" s="34"/>
    </row>
    <row r="37" spans="1:14" ht="76.5" x14ac:dyDescent="0.25">
      <c r="A37" s="19" t="s">
        <v>4</v>
      </c>
      <c r="B37" s="20" t="s">
        <v>55</v>
      </c>
      <c r="C37" s="19" t="s">
        <v>56</v>
      </c>
      <c r="D37" s="19" t="s">
        <v>57</v>
      </c>
      <c r="E37" s="19" t="s">
        <v>58</v>
      </c>
      <c r="F37" s="19" t="s">
        <v>59</v>
      </c>
      <c r="G37" s="19" t="s">
        <v>60</v>
      </c>
      <c r="H37" s="19" t="s">
        <v>61</v>
      </c>
      <c r="I37" s="19" t="s">
        <v>62</v>
      </c>
      <c r="J37" s="19" t="s">
        <v>63</v>
      </c>
      <c r="K37" s="19" t="s">
        <v>60</v>
      </c>
    </row>
    <row r="38" spans="1:14" x14ac:dyDescent="0.25">
      <c r="A38" s="2">
        <v>1</v>
      </c>
      <c r="B38" s="21" t="s">
        <v>2</v>
      </c>
      <c r="C38" s="22">
        <v>7</v>
      </c>
      <c r="D38" s="22">
        <v>1827</v>
      </c>
      <c r="E38" s="22">
        <v>47674</v>
      </c>
      <c r="F38" s="22">
        <f>32899+333</f>
        <v>33232</v>
      </c>
      <c r="G38" s="23">
        <f>F38/E38</f>
        <v>0.69706758400805469</v>
      </c>
      <c r="H38" s="22">
        <v>24</v>
      </c>
      <c r="I38" s="22">
        <v>680</v>
      </c>
      <c r="J38" s="22">
        <v>333</v>
      </c>
      <c r="K38" s="24">
        <f>J38/I38</f>
        <v>0.48970588235294116</v>
      </c>
    </row>
    <row r="39" spans="1:14" x14ac:dyDescent="0.25">
      <c r="A39" s="25">
        <v>2</v>
      </c>
      <c r="B39" s="21" t="s">
        <v>64</v>
      </c>
      <c r="C39" s="26">
        <v>3</v>
      </c>
      <c r="D39" s="26">
        <v>640</v>
      </c>
      <c r="E39" s="26">
        <v>18442</v>
      </c>
      <c r="F39" s="26">
        <f>12730+145</f>
        <v>12875</v>
      </c>
      <c r="G39" s="23">
        <f t="shared" ref="G39" si="6">F39/E39</f>
        <v>0.69813469254961502</v>
      </c>
      <c r="H39" s="26">
        <v>8</v>
      </c>
      <c r="I39" s="26">
        <v>244</v>
      </c>
      <c r="J39" s="26">
        <v>145</v>
      </c>
      <c r="K39" s="24">
        <f t="shared" ref="K39:K41" si="7">J39/I39</f>
        <v>0.59426229508196726</v>
      </c>
    </row>
    <row r="40" spans="1:14" x14ac:dyDescent="0.25">
      <c r="A40" s="25">
        <v>3</v>
      </c>
      <c r="B40" s="21" t="s">
        <v>65</v>
      </c>
      <c r="C40" s="26">
        <v>14</v>
      </c>
      <c r="D40" s="26">
        <v>3488</v>
      </c>
      <c r="E40" s="26">
        <v>93936</v>
      </c>
      <c r="F40" s="26">
        <f>67495+838</f>
        <v>68333</v>
      </c>
      <c r="G40" s="23">
        <f>F40/E40</f>
        <v>0.72744208823028444</v>
      </c>
      <c r="H40" s="26">
        <v>81</v>
      </c>
      <c r="I40" s="26">
        <v>2450</v>
      </c>
      <c r="J40" s="26">
        <v>838</v>
      </c>
      <c r="K40" s="24">
        <f t="shared" si="7"/>
        <v>0.34204081632653061</v>
      </c>
    </row>
    <row r="41" spans="1:14" x14ac:dyDescent="0.25">
      <c r="A41" s="18"/>
      <c r="B41" s="18"/>
      <c r="C41" s="18">
        <f>SUM(C38:C40)</f>
        <v>24</v>
      </c>
      <c r="D41" s="18">
        <f t="shared" ref="D41:J41" si="8">SUM(D38:D40)</f>
        <v>5955</v>
      </c>
      <c r="E41" s="18">
        <f t="shared" si="8"/>
        <v>160052</v>
      </c>
      <c r="F41" s="18">
        <f t="shared" si="8"/>
        <v>114440</v>
      </c>
      <c r="G41" s="27">
        <f>F41/E41</f>
        <v>0.71501761927373608</v>
      </c>
      <c r="H41" s="18">
        <f t="shared" si="8"/>
        <v>113</v>
      </c>
      <c r="I41" s="18">
        <f t="shared" si="8"/>
        <v>3374</v>
      </c>
      <c r="J41" s="18">
        <f t="shared" si="8"/>
        <v>1316</v>
      </c>
      <c r="K41" s="24">
        <f t="shared" si="7"/>
        <v>0.39004149377593361</v>
      </c>
    </row>
  </sheetData>
  <mergeCells count="23">
    <mergeCell ref="A1:N1"/>
    <mergeCell ref="A2:A4"/>
    <mergeCell ref="B2:B4"/>
    <mergeCell ref="C2:C4"/>
    <mergeCell ref="D2:E2"/>
    <mergeCell ref="F2:H2"/>
    <mergeCell ref="I2:J2"/>
    <mergeCell ref="K2:L2"/>
    <mergeCell ref="M2:N2"/>
    <mergeCell ref="D3:D4"/>
    <mergeCell ref="D36:G36"/>
    <mergeCell ref="H36:K36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A35:K35"/>
  </mergeCells>
  <conditionalFormatting sqref="B6:B24 B27:B32">
    <cfRule type="duplicateValues" dxfId="67" priority="3"/>
    <cfRule type="containsText" dxfId="66" priority="4" operator="containsText" text="Bhopal">
      <formula>NOT(ISERROR(SEARCH("Bhopal",B6)))</formula>
    </cfRule>
  </conditionalFormatting>
  <conditionalFormatting sqref="B6:B32">
    <cfRule type="duplicateValues" dxfId="65" priority="1"/>
  </conditionalFormatting>
  <conditionalFormatting sqref="B25:B26">
    <cfRule type="containsText" dxfId="64" priority="2" operator="containsText" text="Bhopal">
      <formula>NOT(ISERROR(SEARCH("Bhopal",B25)))</formula>
    </cfRule>
  </conditionalFormatting>
  <conditionalFormatting sqref="B2:C2">
    <cfRule type="containsText" dxfId="63" priority="5" operator="containsText" text="Bhopal">
      <formula>NOT(ISERROR(SEARCH("Bhopal",B2)))</formula>
    </cfRule>
    <cfRule type="containsText" dxfId="62" priority="6" operator="containsText" text="Pratapgarh">
      <formula>NOT(ISERROR(SEARCH("Pratapgarh",B2)))</formula>
    </cfRule>
    <cfRule type="containsText" dxfId="61" priority="7" operator="containsText" text="Pune">
      <formula>NOT(ISERROR(SEARCH("Pune",B2)))</formula>
    </cfRule>
    <cfRule type="containsText" dxfId="60" priority="8" operator="containsText" text="Moga">
      <formula>NOT(ISERROR(SEARCH("Moga",B2)))</formula>
    </cfRule>
    <cfRule type="containsText" dxfId="59" priority="9" operator="containsText" text="Moha">
      <formula>NOT(ISERROR(SEARCH("Moha",B2)))</formula>
    </cfRule>
    <cfRule type="containsText" dxfId="58" priority="10" operator="containsText" text="Aurangabad">
      <formula>NOT(ISERROR(SEARCH("Aurangabad",B2)))</formula>
    </cfRule>
    <cfRule type="containsText" dxfId="57" priority="11" operator="containsText" text="Jaipur">
      <formula>NOT(ISERROR(SEARCH("Jaipur",B2)))</formula>
    </cfRule>
    <cfRule type="containsText" dxfId="56" priority="12" operator="containsText" text="Bengaluru">
      <formula>NOT(ISERROR(SEARCH("Bengaluru",B2)))</formula>
    </cfRule>
    <cfRule type="containsText" dxfId="55" priority="13" operator="containsText" text="Udupi">
      <formula>NOT(ISERROR(SEARCH("Udupi",B2)))</formula>
    </cfRule>
    <cfRule type="containsText" dxfId="54" priority="14" operator="containsText" text="Bijapur">
      <formula>NOT(ISERROR(SEARCH("Bijapur",B2)))</formula>
    </cfRule>
    <cfRule type="containsText" dxfId="53" priority="15" operator="containsText" text="Uttara Kannada">
      <formula>NOT(ISERROR(SEARCH("Uttara Kannada",B2)))</formula>
    </cfRule>
    <cfRule type="containsText" dxfId="52" priority="16" operator="containsText" text="Ramanagara">
      <formula>NOT(ISERROR(SEARCH("Ramanagara",B2)))</formula>
    </cfRule>
    <cfRule type="containsText" dxfId="51" priority="17" operator="containsText" text="Dakshina Kannada">
      <formula>NOT(ISERROR(SEARCH("Dakshina Kannada",B2)))</formula>
    </cfRule>
    <cfRule type="containsText" dxfId="50" priority="18" operator="containsText" text="Howrah">
      <formula>NOT(ISERROR(SEARCH("Howrah",B2)))</formula>
    </cfRule>
    <cfRule type="containsText" dxfId="49" priority="19" operator="containsText" text="Lucknow">
      <formula>NOT(ISERROR(SEARCH("Lucknow",B2)))</formula>
    </cfRule>
    <cfRule type="containsText" dxfId="48" priority="20" operator="containsText" text="Srikakulam">
      <formula>NOT(ISERROR(SEARCH("Srikakulam",B2)))</formula>
    </cfRule>
    <cfRule type="containsText" dxfId="47" priority="21" operator="containsText" text="Raebareli">
      <formula>NOT(ISERROR(SEARCH("Raebareli",B2)))</formula>
    </cfRule>
    <cfRule type="containsText" dxfId="46" priority="22" operator="containsText" text="Ranchi">
      <formula>NOT(ISERROR(SEARCH("Ranchi",B2)))</formula>
    </cfRule>
    <cfRule type="containsText" dxfId="45" priority="23" operator="containsText" text="pune">
      <formula>NOT(ISERROR(SEARCH("pune",B2)))</formula>
    </cfRule>
    <cfRule type="containsText" dxfId="44" priority="24" operator="containsText" text="Ramanagar">
      <formula>NOT(ISERROR(SEARCH("Ramanagar",B2)))</formula>
    </cfRule>
    <cfRule type="duplicateValues" dxfId="43" priority="25"/>
    <cfRule type="duplicateValues" dxfId="42" priority="26"/>
    <cfRule type="containsText" dxfId="41" priority="27" operator="containsText" text="Bilaspur">
      <formula>NOT(ISERROR(SEARCH("Bilaspur",B2)))</formula>
    </cfRule>
    <cfRule type="containsText" dxfId="40" priority="28" operator="containsText" text="Aurangabad">
      <formula>NOT(ISERROR(SEARCH("Aurangabad",B2)))</formula>
    </cfRule>
    <cfRule type="duplicateValues" dxfId="39" priority="29"/>
    <cfRule type="containsText" dxfId="38" priority="30" operator="containsText" text="Raebareli">
      <formula>NOT(ISERROR(SEARCH("Raebareli",B2)))</formula>
    </cfRule>
    <cfRule type="containsText" dxfId="37" priority="31" operator="containsText" text="moga">
      <formula>NOT(ISERROR(SEARCH("moga",B2)))</formula>
    </cfRule>
    <cfRule type="containsText" dxfId="36" priority="32" operator="containsText" text="Kanpur">
      <formula>NOT(ISERROR(SEARCH("Kanpur",B2)))</formula>
    </cfRule>
    <cfRule type="containsText" dxfId="35" priority="33" operator="containsText" text="Jaipur">
      <formula>NOT(ISERROR(SEARCH("Jaipur",B2)))</formula>
    </cfRule>
    <cfRule type="containsText" dxfId="34" priority="34" operator="containsText" text="Hamirpur">
      <formula>NOT(ISERROR(SEARCH("Hamirpur",B2)))</formula>
    </cfRule>
    <cfRule type="containsText" dxfId="33" priority="35" operator="containsText" text="Chittoor">
      <formula>NOT(ISERROR(SEARCH("Chittoor",B2)))</formula>
    </cfRule>
    <cfRule type="containsText" dxfId="32" priority="36" operator="containsText" text="Bilaspur">
      <formula>NOT(ISERROR(SEARCH("Bilaspur",B2)))</formula>
    </cfRule>
    <cfRule type="containsText" dxfId="31" priority="37" operator="containsText" text="Agartala">
      <formula>NOT(ISERROR(SEARCH("Agartala",B2)))</formula>
    </cfRule>
    <cfRule type="containsText" dxfId="30" priority="38" operator="containsText" text="Srikakulam">
      <formula>NOT(ISERROR(SEARCH("Srikakulam",B2)))</formula>
    </cfRule>
    <cfRule type="containsText" dxfId="29" priority="39" operator="containsText" text="Shimla">
      <formula>NOT(ISERROR(SEARCH("Shimla",B2)))</formula>
    </cfRule>
    <cfRule type="duplicateValues" dxfId="28" priority="40"/>
    <cfRule type="containsText" dxfId="27" priority="41" operator="containsText" text="Srikakulam">
      <formula>NOT(ISERROR(SEARCH("Srikakulam",B2)))</formula>
    </cfRule>
    <cfRule type="containsText" dxfId="26" priority="42" operator="containsText" text="Lucknow">
      <formula>NOT(ISERROR(SEARCH("Lucknow",B2)))</formula>
    </cfRule>
    <cfRule type="containsText" dxfId="25" priority="43" operator="containsText" text="Chittoor">
      <formula>NOT(ISERROR(SEARCH("Chittoor",B2)))</formula>
    </cfRule>
    <cfRule type="duplicateValues" dxfId="24" priority="44"/>
    <cfRule type="containsText" dxfId="23" priority="45" operator="containsText" text="Bilaspur">
      <formula>NOT(ISERROR(SEARCH("Bilaspur",B2)))</formula>
    </cfRule>
    <cfRule type="containsText" dxfId="22" priority="46" operator="containsText" text="Bhopal">
      <formula>NOT(ISERROR(SEARCH("Bhopal",B2)))</formula>
    </cfRule>
    <cfRule type="containsText" dxfId="21" priority="47" operator="containsText" text="Aurangabad">
      <formula>NOT(ISERROR(SEARCH("Aurangabad",B2)))</formula>
    </cfRule>
    <cfRule type="containsText" dxfId="20" priority="48" operator="containsText" text="Howrah">
      <formula>NOT(ISERROR(SEARCH("Howrah",B2)))</formula>
    </cfRule>
    <cfRule type="containsText" dxfId="19" priority="49" operator="containsText" text="Chittoor">
      <formula>NOT(ISERROR(SEARCH("Chittoor",B2)))</formula>
    </cfRule>
    <cfRule type="containsText" dxfId="18" priority="50" operator="containsText" text="jaipur">
      <formula>NOT(ISERROR(SEARCH("jaipur",B2)))</formula>
    </cfRule>
    <cfRule type="containsText" dxfId="17" priority="51" operator="containsText" text="Hamirpur">
      <formula>NOT(ISERROR(SEARCH("Hamirpur",B2)))</formula>
    </cfRule>
    <cfRule type="containsText" dxfId="16" priority="52" operator="containsText" text="Raebareli">
      <formula>NOT(ISERROR(SEARCH("Raebareli",B2)))</formula>
    </cfRule>
    <cfRule type="containsText" dxfId="15" priority="53" operator="containsText" text="Uttara Kannada">
      <formula>NOT(ISERROR(SEARCH("Uttara Kannada",B2)))</formula>
    </cfRule>
    <cfRule type="containsText" dxfId="14" priority="54" operator="containsText" text="Agartala">
      <formula>NOT(ISERROR(SEARCH("Agartala",B2)))</formula>
    </cfRule>
    <cfRule type="containsText" dxfId="13" priority="55" operator="containsText" text="Udupi">
      <formula>NOT(ISERROR(SEARCH("Udupi",B2)))</formula>
    </cfRule>
    <cfRule type="containsText" dxfId="12" priority="56" operator="containsText" text="Ranchi">
      <formula>NOT(ISERROR(SEARCH("Ranchi",B2)))</formula>
    </cfRule>
    <cfRule type="duplicateValues" dxfId="11" priority="57"/>
    <cfRule type="duplicateValues" dxfId="10" priority="58"/>
    <cfRule type="containsText" dxfId="9" priority="59" operator="containsText" text="Srikakulam">
      <formula>NOT(ISERROR(SEARCH("Srikakulam",B2)))</formula>
    </cfRule>
    <cfRule type="containsText" dxfId="8" priority="60" operator="containsText" text="Uttara Kannada">
      <formula>NOT(ISERROR(SEARCH("Uttara Kannada",B2)))</formula>
    </cfRule>
    <cfRule type="containsText" dxfId="7" priority="61" operator="containsText" text="Hamirpur">
      <formula>NOT(ISERROR(SEARCH("Hamirpur",B2)))</formula>
    </cfRule>
    <cfRule type="containsText" dxfId="6" priority="62" operator="containsText" text="Bilaspur">
      <formula>NOT(ISERROR(SEARCH("Bilaspur",B2)))</formula>
    </cfRule>
    <cfRule type="containsText" dxfId="5" priority="63" operator="containsText" text="Bijapur">
      <formula>NOT(ISERROR(SEARCH("Bijapur",B2)))</formula>
    </cfRule>
    <cfRule type="containsText" dxfId="4" priority="64" operator="containsText" text="Nelamangala">
      <formula>NOT(ISERROR(SEARCH("Nelamangala",B2)))</formula>
    </cfRule>
    <cfRule type="containsText" dxfId="3" priority="65" operator="containsText" text="Pratapgarh">
      <formula>NOT(ISERROR(SEARCH("Pratapgarh",B2)))</formula>
    </cfRule>
    <cfRule type="containsText" dxfId="2" priority="66" operator="containsText" text="Pune">
      <formula>NOT(ISERROR(SEARCH("Pune",B2)))</formula>
    </cfRule>
    <cfRule type="containsText" dxfId="1" priority="67" operator="containsText" text="Raebareli">
      <formula>NOT(ISERROR(SEARCH("Raebareli",B2)))</formula>
    </cfRule>
    <cfRule type="duplicateValues" dxfId="0" priority="6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RSETI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2025-09-30T08:24:37Z</dcterms:modified>
</cp:coreProperties>
</file>