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7470" windowHeight="2760"/>
  </bookViews>
  <sheets>
    <sheet name="CD RATIO DW" sheetId="7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7" l="1"/>
  <c r="L50" i="7"/>
  <c r="G50" i="7"/>
  <c r="L49" i="7"/>
  <c r="G49" i="7"/>
  <c r="L48" i="7"/>
  <c r="G48" i="7"/>
  <c r="L47" i="7"/>
  <c r="G47" i="7"/>
  <c r="L46" i="7"/>
  <c r="G46" i="7"/>
  <c r="L45" i="7"/>
  <c r="G45" i="7"/>
  <c r="L44" i="7"/>
  <c r="G44" i="7"/>
  <c r="L43" i="7"/>
  <c r="G43" i="7"/>
  <c r="L42" i="7"/>
  <c r="G42" i="7"/>
  <c r="L41" i="7"/>
  <c r="G41" i="7"/>
  <c r="L40" i="7"/>
  <c r="G40" i="7"/>
  <c r="Q39" i="7"/>
  <c r="O39" i="7"/>
  <c r="N39" i="7"/>
  <c r="M39" i="7"/>
  <c r="L39" i="7"/>
  <c r="K39" i="7"/>
  <c r="G39" i="7"/>
  <c r="F39" i="7"/>
  <c r="Q38" i="7"/>
  <c r="O38" i="7"/>
  <c r="N38" i="7"/>
  <c r="M38" i="7"/>
  <c r="L38" i="7"/>
  <c r="K38" i="7"/>
  <c r="G38" i="7"/>
  <c r="F38" i="7"/>
  <c r="Q37" i="7"/>
  <c r="O37" i="7"/>
  <c r="N37" i="7"/>
  <c r="M37" i="7"/>
  <c r="L37" i="7"/>
  <c r="K37" i="7"/>
  <c r="G37" i="7"/>
  <c r="F37" i="7"/>
  <c r="Q36" i="7"/>
  <c r="O36" i="7"/>
  <c r="N36" i="7"/>
  <c r="M36" i="7"/>
  <c r="L36" i="7"/>
  <c r="K36" i="7"/>
  <c r="G36" i="7"/>
  <c r="F36" i="7"/>
  <c r="Q35" i="7"/>
  <c r="O35" i="7"/>
  <c r="N35" i="7"/>
  <c r="M35" i="7"/>
  <c r="L35" i="7"/>
  <c r="K35" i="7"/>
  <c r="G35" i="7"/>
  <c r="F35" i="7"/>
  <c r="Q34" i="7"/>
  <c r="O34" i="7"/>
  <c r="N34" i="7"/>
  <c r="M34" i="7"/>
  <c r="L34" i="7"/>
  <c r="K34" i="7"/>
  <c r="G34" i="7"/>
  <c r="F34" i="7"/>
  <c r="Q33" i="7"/>
  <c r="O33" i="7"/>
  <c r="N33" i="7"/>
  <c r="M33" i="7"/>
  <c r="L33" i="7"/>
  <c r="K33" i="7"/>
  <c r="G33" i="7"/>
  <c r="F33" i="7"/>
  <c r="Q32" i="7"/>
  <c r="O32" i="7"/>
  <c r="N32" i="7"/>
  <c r="M32" i="7"/>
  <c r="L32" i="7"/>
  <c r="K32" i="7"/>
  <c r="G32" i="7"/>
  <c r="F32" i="7"/>
  <c r="Q31" i="7"/>
  <c r="O31" i="7"/>
  <c r="N31" i="7"/>
  <c r="M31" i="7"/>
  <c r="L31" i="7"/>
  <c r="K31" i="7"/>
  <c r="G31" i="7"/>
  <c r="F31" i="7"/>
  <c r="Q30" i="7"/>
  <c r="O30" i="7"/>
  <c r="N30" i="7"/>
  <c r="M30" i="7"/>
  <c r="L30" i="7"/>
  <c r="K30" i="7"/>
  <c r="G30" i="7"/>
  <c r="F30" i="7"/>
  <c r="Q29" i="7"/>
  <c r="O29" i="7"/>
  <c r="N29" i="7"/>
  <c r="M29" i="7"/>
  <c r="L29" i="7"/>
  <c r="K29" i="7"/>
  <c r="G29" i="7"/>
  <c r="F29" i="7"/>
  <c r="Q28" i="7"/>
  <c r="O28" i="7"/>
  <c r="N28" i="7"/>
  <c r="M28" i="7"/>
  <c r="L28" i="7"/>
  <c r="K28" i="7"/>
  <c r="G28" i="7"/>
  <c r="F28" i="7"/>
  <c r="Q27" i="7"/>
  <c r="O27" i="7"/>
  <c r="N27" i="7"/>
  <c r="M27" i="7"/>
  <c r="L27" i="7"/>
  <c r="K27" i="7"/>
  <c r="G27" i="7"/>
  <c r="F27" i="7"/>
  <c r="Q26" i="7"/>
  <c r="O26" i="7"/>
  <c r="N26" i="7"/>
  <c r="M26" i="7"/>
  <c r="L26" i="7"/>
  <c r="K26" i="7"/>
  <c r="G26" i="7"/>
  <c r="F26" i="7"/>
  <c r="Q25" i="7"/>
  <c r="O25" i="7"/>
  <c r="N25" i="7"/>
  <c r="M25" i="7"/>
  <c r="L25" i="7"/>
  <c r="K25" i="7"/>
  <c r="G25" i="7"/>
  <c r="F25" i="7"/>
  <c r="Q24" i="7"/>
  <c r="O24" i="7"/>
  <c r="N24" i="7"/>
  <c r="M24" i="7"/>
  <c r="L24" i="7"/>
  <c r="K24" i="7"/>
  <c r="G24" i="7"/>
  <c r="F24" i="7"/>
  <c r="Q23" i="7"/>
  <c r="O23" i="7"/>
  <c r="N23" i="7"/>
  <c r="M23" i="7"/>
  <c r="L23" i="7"/>
  <c r="K23" i="7"/>
  <c r="G23" i="7"/>
  <c r="F23" i="7"/>
  <c r="Q22" i="7"/>
  <c r="O22" i="7"/>
  <c r="N22" i="7"/>
  <c r="M22" i="7"/>
  <c r="L22" i="7"/>
  <c r="K22" i="7"/>
  <c r="G22" i="7"/>
  <c r="F22" i="7"/>
  <c r="Q21" i="7"/>
  <c r="O21" i="7"/>
  <c r="N21" i="7"/>
  <c r="M21" i="7"/>
  <c r="L21" i="7"/>
  <c r="K21" i="7"/>
  <c r="G21" i="7"/>
  <c r="F21" i="7"/>
  <c r="Q20" i="7"/>
  <c r="O20" i="7"/>
  <c r="N20" i="7"/>
  <c r="M20" i="7"/>
  <c r="L20" i="7"/>
  <c r="K20" i="7"/>
  <c r="G20" i="7"/>
  <c r="F20" i="7"/>
  <c r="Q19" i="7"/>
  <c r="O19" i="7"/>
  <c r="N19" i="7"/>
  <c r="M19" i="7"/>
  <c r="L19" i="7"/>
  <c r="K19" i="7"/>
  <c r="G19" i="7"/>
  <c r="F19" i="7"/>
  <c r="Q18" i="7"/>
  <c r="O18" i="7"/>
  <c r="N18" i="7"/>
  <c r="M18" i="7"/>
  <c r="L18" i="7"/>
  <c r="K18" i="7"/>
  <c r="G18" i="7"/>
  <c r="F18" i="7"/>
  <c r="Q17" i="7"/>
  <c r="O17" i="7"/>
  <c r="N17" i="7"/>
  <c r="M17" i="7"/>
  <c r="L17" i="7"/>
  <c r="K17" i="7"/>
  <c r="G17" i="7"/>
  <c r="F17" i="7"/>
  <c r="Q16" i="7"/>
  <c r="O16" i="7"/>
  <c r="N16" i="7"/>
  <c r="M16" i="7"/>
  <c r="L16" i="7"/>
  <c r="K16" i="7"/>
  <c r="G16" i="7"/>
  <c r="F16" i="7"/>
  <c r="Q15" i="7"/>
  <c r="O15" i="7"/>
  <c r="N15" i="7"/>
  <c r="M15" i="7"/>
  <c r="L15" i="7"/>
  <c r="K15" i="7"/>
  <c r="G15" i="7"/>
  <c r="F15" i="7"/>
  <c r="Q14" i="7"/>
  <c r="O14" i="7"/>
  <c r="N14" i="7"/>
  <c r="M14" i="7"/>
  <c r="L14" i="7"/>
  <c r="K14" i="7"/>
  <c r="G14" i="7"/>
  <c r="F14" i="7"/>
  <c r="Q13" i="7"/>
  <c r="O13" i="7"/>
  <c r="N13" i="7"/>
  <c r="M13" i="7"/>
  <c r="L13" i="7"/>
  <c r="K13" i="7"/>
  <c r="G13" i="7"/>
  <c r="F13" i="7"/>
  <c r="Q12" i="7"/>
  <c r="O12" i="7"/>
  <c r="N12" i="7"/>
  <c r="M12" i="7"/>
  <c r="L12" i="7"/>
  <c r="K12" i="7"/>
  <c r="G12" i="7"/>
  <c r="F12" i="7"/>
  <c r="Q11" i="7"/>
  <c r="O11" i="7"/>
  <c r="N11" i="7"/>
  <c r="M11" i="7"/>
  <c r="L11" i="7"/>
  <c r="K11" i="7"/>
  <c r="G11" i="7"/>
  <c r="F11" i="7"/>
  <c r="Q10" i="7"/>
  <c r="O10" i="7"/>
  <c r="N10" i="7"/>
  <c r="M10" i="7"/>
  <c r="L10" i="7"/>
  <c r="K10" i="7"/>
  <c r="G10" i="7"/>
  <c r="F10" i="7"/>
  <c r="Q9" i="7"/>
  <c r="O9" i="7"/>
  <c r="N9" i="7"/>
  <c r="M9" i="7"/>
  <c r="L9" i="7"/>
  <c r="K9" i="7"/>
  <c r="G9" i="7"/>
  <c r="F9" i="7"/>
  <c r="Q8" i="7"/>
  <c r="O8" i="7"/>
  <c r="N8" i="7"/>
  <c r="M8" i="7"/>
  <c r="L8" i="7"/>
  <c r="K8" i="7"/>
  <c r="G8" i="7"/>
  <c r="F8" i="7"/>
  <c r="Q7" i="7"/>
  <c r="O7" i="7"/>
  <c r="N7" i="7"/>
  <c r="M7" i="7"/>
  <c r="L7" i="7"/>
  <c r="K7" i="7"/>
  <c r="G7" i="7"/>
  <c r="F7" i="7"/>
  <c r="Q6" i="7"/>
  <c r="O6" i="7"/>
  <c r="N6" i="7"/>
  <c r="M6" i="7"/>
  <c r="L6" i="7"/>
  <c r="K6" i="7"/>
  <c r="G6" i="7"/>
  <c r="F6" i="7"/>
  <c r="E5" i="7"/>
  <c r="D5" i="7"/>
  <c r="C5" i="7"/>
  <c r="J4" i="7"/>
  <c r="O4" i="7" s="1"/>
  <c r="O5" i="7" s="1"/>
  <c r="I4" i="7"/>
  <c r="N4" i="7" s="1"/>
  <c r="N5" i="7" s="1"/>
  <c r="H4" i="7"/>
  <c r="M4" i="7" s="1"/>
  <c r="M5" i="7" s="1"/>
  <c r="F4" i="7"/>
  <c r="K4" i="7" s="1"/>
  <c r="Q4" i="7" s="1"/>
  <c r="H5" i="7" l="1"/>
  <c r="I5" i="7"/>
  <c r="J5" i="7"/>
</calcChain>
</file>

<file path=xl/sharedStrings.xml><?xml version="1.0" encoding="utf-8"?>
<sst xmlns="http://schemas.openxmlformats.org/spreadsheetml/2006/main" count="53" uniqueCount="51">
  <si>
    <t xml:space="preserve"> JUNE 2026</t>
  </si>
  <si>
    <t>SNo.</t>
  </si>
  <si>
    <t>As on  31ST MAR 26</t>
  </si>
  <si>
    <t>As on 30TH JUNE 25</t>
  </si>
  <si>
    <t>As on 30TH JUNE 26</t>
  </si>
  <si>
    <t>%AGE</t>
  </si>
  <si>
    <t>GRAND TOTAL</t>
  </si>
  <si>
    <t>Table No.1(A-1)</t>
  </si>
  <si>
    <t>DISTRICT-WISE INFORMATION REGARDING DEPOSITS, ADVANCES AND CD RATIO</t>
  </si>
  <si>
    <t>(Rs. in crores)</t>
  </si>
  <si>
    <t>District wise</t>
  </si>
  <si>
    <t>DEPOSITS</t>
  </si>
  <si>
    <t>ADVANCES</t>
  </si>
  <si>
    <t>CD RATIO</t>
  </si>
  <si>
    <t>Table No.1(A-1)  BANK-WISE INFORMATION REGARDING DEPOSITS, ADVANCES AND CD RATIO</t>
  </si>
  <si>
    <t>BENCH MARK</t>
  </si>
  <si>
    <t>ABSOLUTE</t>
  </si>
  <si>
    <t>ABS. %AGE</t>
  </si>
  <si>
    <t>BALOD</t>
  </si>
  <si>
    <t>BALODA BAZAR</t>
  </si>
  <si>
    <t>BALRAMPUR</t>
  </si>
  <si>
    <t>BASTAR</t>
  </si>
  <si>
    <t>BEMETARA</t>
  </si>
  <si>
    <t>BIJAPUR</t>
  </si>
  <si>
    <t>BILASPUR</t>
  </si>
  <si>
    <t>DANTEWADA</t>
  </si>
  <si>
    <t>DHAMTARI</t>
  </si>
  <si>
    <t>DURG</t>
  </si>
  <si>
    <t>GARIYABAND</t>
  </si>
  <si>
    <t>GAURELA-PENDRA-MARWAHI</t>
  </si>
  <si>
    <t>JANJGIR-CHAMPA</t>
  </si>
  <si>
    <t>JASHPUR</t>
  </si>
  <si>
    <t>KABIRDHAM</t>
  </si>
  <si>
    <t>KANKER</t>
  </si>
  <si>
    <t>KHAIRAGARH CHHUIKHADAN-GANDAI</t>
  </si>
  <si>
    <t>KONDAGAON</t>
  </si>
  <si>
    <t>KORBA</t>
  </si>
  <si>
    <t>KOREA</t>
  </si>
  <si>
    <t>MAHASAMUND</t>
  </si>
  <si>
    <t>MANENDRAGARH-CHIRMIRI BHARATPUR</t>
  </si>
  <si>
    <t>MOHLA-MANPUR AMBAGARH CHOUKI</t>
  </si>
  <si>
    <t>MUNGELI</t>
  </si>
  <si>
    <t>NARAYANPUR</t>
  </si>
  <si>
    <t>RAIGARH</t>
  </si>
  <si>
    <t>RAIPUR</t>
  </si>
  <si>
    <t>RAJNANDGAON</t>
  </si>
  <si>
    <t>SAKTI</t>
  </si>
  <si>
    <t>SARANGARH-BILAIGARH</t>
  </si>
  <si>
    <t>SUKMA</t>
  </si>
  <si>
    <t>SURAJPUR</t>
  </si>
  <si>
    <t>SURGUJA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</si>
</sst>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d/mmm/yy;@"/>
    <numFmt numFmtId="166" formatCode="[$-40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165" fontId="1" fillId="0" borderId="0"/>
    <xf numFmtId="166" fontId="6" fillId="0" borderId="0" applyBorder="0" applyProtection="0"/>
    <xf numFmtId="0" fontId="7" fillId="0" borderId="0"/>
    <xf numFmtId="0" fontId="7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2" xfId="0" applyFont="1" applyBorder="1"/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2" fontId="0" fillId="0" borderId="1" xfId="0" applyNumberFormat="1" applyFill="1" applyBorder="1"/>
    <xf numFmtId="2" fontId="0" fillId="2" borderId="1" xfId="0" applyNumberFormat="1" applyFill="1" applyBorder="1"/>
    <xf numFmtId="2" fontId="0" fillId="0" borderId="1" xfId="0" applyNumberFormat="1" applyBorder="1"/>
    <xf numFmtId="2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Border="1"/>
    <xf numFmtId="2" fontId="4" fillId="2" borderId="1" xfId="0" applyNumberFormat="1" applyFont="1" applyFill="1" applyBorder="1"/>
    <xf numFmtId="2" fontId="4" fillId="0" borderId="1" xfId="0" applyNumberFormat="1" applyFont="1" applyBorder="1"/>
    <xf numFmtId="0" fontId="4" fillId="0" borderId="0" xfId="0" applyFont="1" applyFill="1"/>
    <xf numFmtId="2" fontId="4" fillId="0" borderId="0" xfId="0" applyNumberFormat="1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textRotation="180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5">
    <cellStyle name="Excel Built-in Normal" xfId="2"/>
    <cellStyle name="Excel Built-in Normal 2" xfId="3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tin%20data\Desktop\SLBC%20DATA%20YEAR%20WISE\JUNE%2026\TABLES\Table_1%20Deposit%20Adv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K1"/>
      <sheetName val="t1j"/>
      <sheetName val="T1K"/>
      <sheetName val="T1H"/>
      <sheetName val="Small  n marginal"/>
      <sheetName val="T1G"/>
      <sheetName val="TIF-1B"/>
      <sheetName val="T1F-2"/>
      <sheetName val="T1E (2)"/>
      <sheetName val="T1F-3"/>
      <sheetName val="T1F"/>
      <sheetName val="T1F_Micro"/>
      <sheetName val="T1d"/>
      <sheetName val="T1E"/>
      <sheetName val="T1M"/>
      <sheetName val="T1C"/>
      <sheetName val="t1b"/>
      <sheetName val="Districtwise de adv"/>
      <sheetName val="t1a"/>
      <sheetName val="AsOn"/>
      <sheetName val="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D1" t="str">
            <v>2026-27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sqref="A1:XFD1048576"/>
    </sheetView>
  </sheetViews>
  <sheetFormatPr defaultColWidth="9.140625" defaultRowHeight="12.75" x14ac:dyDescent="0.2"/>
  <cols>
    <col min="1" max="1" width="5.7109375" style="3" customWidth="1"/>
    <col min="2" max="2" width="31" style="3" customWidth="1"/>
    <col min="3" max="3" width="11.7109375" style="28" customWidth="1"/>
    <col min="4" max="4" width="9.5703125" style="28" customWidth="1"/>
    <col min="5" max="5" width="10.5703125" style="28" customWidth="1"/>
    <col min="6" max="6" width="11" style="28" bestFit="1" customWidth="1"/>
    <col min="7" max="7" width="9.140625" style="29" customWidth="1"/>
    <col min="8" max="8" width="12" style="28" customWidth="1"/>
    <col min="9" max="9" width="11.85546875" style="28" customWidth="1"/>
    <col min="10" max="10" width="9.7109375" style="28" customWidth="1"/>
    <col min="11" max="11" width="9.5703125" style="30" customWidth="1"/>
    <col min="12" max="12" width="7.85546875" style="31" customWidth="1"/>
    <col min="13" max="13" width="11.85546875" style="3" customWidth="1"/>
    <col min="14" max="14" width="12" style="3" customWidth="1"/>
    <col min="15" max="15" width="11.7109375" style="3" customWidth="1"/>
    <col min="16" max="16" width="10.42578125" style="32" customWidth="1"/>
    <col min="17" max="17" width="15" style="3" customWidth="1"/>
    <col min="18" max="18" width="5.42578125" style="3" customWidth="1"/>
    <col min="19" max="20" width="9.140625" style="3" customWidth="1"/>
    <col min="21" max="16384" width="9.140625" style="3"/>
  </cols>
  <sheetData>
    <row r="1" spans="1:18" ht="15" x14ac:dyDescent="0.25">
      <c r="A1" s="2" t="s">
        <v>7</v>
      </c>
      <c r="C1" s="40" t="s">
        <v>8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18" x14ac:dyDescent="0.25">
      <c r="A2" s="4"/>
      <c r="C2" s="41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O2" s="5"/>
      <c r="P2" s="42" t="s">
        <v>9</v>
      </c>
      <c r="Q2" s="42"/>
    </row>
    <row r="3" spans="1:18" s="1" customFormat="1" x14ac:dyDescent="0.25">
      <c r="A3" s="39" t="s">
        <v>1</v>
      </c>
      <c r="B3" s="39" t="s">
        <v>10</v>
      </c>
      <c r="C3" s="43" t="s">
        <v>11</v>
      </c>
      <c r="D3" s="43"/>
      <c r="E3" s="43"/>
      <c r="F3" s="43"/>
      <c r="G3" s="43"/>
      <c r="H3" s="44" t="s">
        <v>12</v>
      </c>
      <c r="I3" s="44"/>
      <c r="J3" s="44"/>
      <c r="K3" s="44"/>
      <c r="L3" s="44"/>
      <c r="M3" s="44" t="s">
        <v>13</v>
      </c>
      <c r="N3" s="44"/>
      <c r="O3" s="44"/>
      <c r="P3" s="44"/>
      <c r="Q3" s="44"/>
      <c r="R3" s="33" t="s">
        <v>14</v>
      </c>
    </row>
    <row r="4" spans="1:18" s="1" customFormat="1" ht="38.25" x14ac:dyDescent="0.25">
      <c r="A4" s="39"/>
      <c r="B4" s="39"/>
      <c r="C4" s="6" t="s">
        <v>2</v>
      </c>
      <c r="D4" s="7" t="s">
        <v>3</v>
      </c>
      <c r="E4" s="7" t="s">
        <v>4</v>
      </c>
      <c r="F4" s="38" t="str">
        <f>"GROWTH DURING THE YEAR " &amp;[1]AsOn!D1</f>
        <v>GROWTH DURING THE YEAR 2026-27</v>
      </c>
      <c r="G4" s="38"/>
      <c r="H4" s="7" t="str">
        <f>C4</f>
        <v>As on  31ST MAR 26</v>
      </c>
      <c r="I4" s="7" t="str">
        <f>D4</f>
        <v>As on 30TH JUNE 25</v>
      </c>
      <c r="J4" s="7" t="str">
        <f>E4</f>
        <v>As on 30TH JUNE 26</v>
      </c>
      <c r="K4" s="39" t="str">
        <f>F4</f>
        <v>GROWTH DURING THE YEAR 2026-27</v>
      </c>
      <c r="L4" s="39"/>
      <c r="M4" s="8" t="str">
        <f>H4</f>
        <v>As on  31ST MAR 26</v>
      </c>
      <c r="N4" s="8" t="str">
        <f>I4</f>
        <v>As on 30TH JUNE 25</v>
      </c>
      <c r="O4" s="8" t="str">
        <f>J4</f>
        <v>As on 30TH JUNE 26</v>
      </c>
      <c r="P4" s="9" t="s">
        <v>15</v>
      </c>
      <c r="Q4" s="9" t="str">
        <f>K4</f>
        <v>GROWTH DURING THE YEAR 2026-27</v>
      </c>
      <c r="R4" s="33"/>
    </row>
    <row r="5" spans="1:18" s="1" customFormat="1" x14ac:dyDescent="0.25">
      <c r="A5" s="9"/>
      <c r="B5" s="9"/>
      <c r="C5" s="10" t="str">
        <f>RIGHT(C4,7)</f>
        <v xml:space="preserve"> MAR 26</v>
      </c>
      <c r="D5" s="10" t="str">
        <f t="shared" ref="D5:E5" si="0">RIGHT(D4,7)</f>
        <v>JUNE 25</v>
      </c>
      <c r="E5" s="10" t="str">
        <f t="shared" si="0"/>
        <v>JUNE 26</v>
      </c>
      <c r="F5" s="11" t="s">
        <v>16</v>
      </c>
      <c r="G5" s="12" t="s">
        <v>5</v>
      </c>
      <c r="H5" s="10" t="str">
        <f>RIGHT(H4,7)</f>
        <v xml:space="preserve"> MAR 26</v>
      </c>
      <c r="I5" s="10" t="str">
        <f>RIGHT(I4,7)</f>
        <v>JUNE 25</v>
      </c>
      <c r="J5" s="10" t="str">
        <f>RIGHT(J4,7)</f>
        <v>JUNE 26</v>
      </c>
      <c r="K5" s="13" t="s">
        <v>16</v>
      </c>
      <c r="L5" s="14" t="s">
        <v>5</v>
      </c>
      <c r="M5" s="15" t="str">
        <f>RIGHT(M4,7)</f>
        <v xml:space="preserve"> MAR 26</v>
      </c>
      <c r="N5" s="15" t="str">
        <f>RIGHT(N4,7)</f>
        <v>JUNE 25</v>
      </c>
      <c r="O5" s="15" t="str">
        <f>RIGHT(O4,7)</f>
        <v>JUNE 26</v>
      </c>
      <c r="P5" s="16"/>
      <c r="Q5" s="8" t="s">
        <v>17</v>
      </c>
      <c r="R5" s="33"/>
    </row>
    <row r="6" spans="1:18" ht="15" x14ac:dyDescent="0.25">
      <c r="A6" s="17">
        <v>1</v>
      </c>
      <c r="B6" s="18" t="s">
        <v>18</v>
      </c>
      <c r="C6" s="19">
        <v>6488.45</v>
      </c>
      <c r="D6" s="19">
        <v>5878.76</v>
      </c>
      <c r="E6" s="19">
        <v>6508.69</v>
      </c>
      <c r="F6" s="19">
        <f t="shared" ref="F6:F39" si="1">(E6-C6)</f>
        <v>20.239999999999782</v>
      </c>
      <c r="G6" s="20">
        <f>IF(C6=0,"",(E6-C6)/C6*100)</f>
        <v>0.31193890682674263</v>
      </c>
      <c r="H6" s="19">
        <v>2483.16</v>
      </c>
      <c r="I6" s="19">
        <v>2501.33</v>
      </c>
      <c r="J6" s="19">
        <v>2876.02</v>
      </c>
      <c r="K6" s="17">
        <f t="shared" ref="K6:K39" si="2">(J6-H6)</f>
        <v>392.86000000000013</v>
      </c>
      <c r="L6" s="21">
        <f>IF(H6=0,"",(J6-H6)/H6*100)</f>
        <v>15.820970054285674</v>
      </c>
      <c r="M6" s="22">
        <f t="shared" ref="M6:O39" si="3">(H6/C6)*100</f>
        <v>38.27046521126001</v>
      </c>
      <c r="N6" s="22">
        <f t="shared" si="3"/>
        <v>42.548598684076232</v>
      </c>
      <c r="O6" s="22">
        <f t="shared" si="3"/>
        <v>44.187386401871962</v>
      </c>
      <c r="P6" s="17">
        <v>40</v>
      </c>
      <c r="Q6" s="22">
        <f t="shared" ref="Q6:Q39" si="4">(O6-M6)</f>
        <v>5.9169211906119514</v>
      </c>
      <c r="R6" s="34"/>
    </row>
    <row r="7" spans="1:18" ht="15" x14ac:dyDescent="0.25">
      <c r="A7" s="17">
        <v>2</v>
      </c>
      <c r="B7" s="18" t="s">
        <v>19</v>
      </c>
      <c r="C7" s="19">
        <v>7217.4699999999993</v>
      </c>
      <c r="D7" s="19">
        <v>6624.88</v>
      </c>
      <c r="E7" s="19">
        <v>7108</v>
      </c>
      <c r="F7" s="19">
        <f t="shared" si="1"/>
        <v>-109.46999999999935</v>
      </c>
      <c r="G7" s="20">
        <f t="shared" ref="G7:G51" si="5">IF(C7=0,"",(E7-C7)/C7*100)</f>
        <v>-1.5167364741384357</v>
      </c>
      <c r="H7" s="19">
        <v>4408.28</v>
      </c>
      <c r="I7" s="19">
        <v>4327.3600000000006</v>
      </c>
      <c r="J7" s="19">
        <v>5028.2</v>
      </c>
      <c r="K7" s="17">
        <f t="shared" si="2"/>
        <v>619.92000000000007</v>
      </c>
      <c r="L7" s="21">
        <f t="shared" ref="L7:L50" si="6">IF(H7=0,"",(J7-H7)/H7*100)</f>
        <v>14.062627600787611</v>
      </c>
      <c r="M7" s="22">
        <f t="shared" si="3"/>
        <v>61.077912343244932</v>
      </c>
      <c r="N7" s="22">
        <f t="shared" si="3"/>
        <v>65.319824660975002</v>
      </c>
      <c r="O7" s="22">
        <f t="shared" si="3"/>
        <v>70.740011254924028</v>
      </c>
      <c r="P7" s="17">
        <v>40</v>
      </c>
      <c r="Q7" s="22">
        <f t="shared" si="4"/>
        <v>9.6620989116790952</v>
      </c>
      <c r="R7" s="34"/>
    </row>
    <row r="8" spans="1:18" ht="15" x14ac:dyDescent="0.25">
      <c r="A8" s="17">
        <v>3</v>
      </c>
      <c r="B8" s="18" t="s">
        <v>20</v>
      </c>
      <c r="C8" s="19">
        <v>3793.41</v>
      </c>
      <c r="D8" s="19">
        <v>3266.96</v>
      </c>
      <c r="E8" s="19">
        <v>3577.35</v>
      </c>
      <c r="F8" s="19">
        <f t="shared" si="1"/>
        <v>-216.05999999999995</v>
      </c>
      <c r="G8" s="20">
        <f t="shared" si="5"/>
        <v>-5.6956669592793805</v>
      </c>
      <c r="H8" s="19">
        <v>1528.7</v>
      </c>
      <c r="I8" s="19">
        <v>1377.3899999999999</v>
      </c>
      <c r="J8" s="19">
        <v>1584.29</v>
      </c>
      <c r="K8" s="17">
        <f t="shared" si="2"/>
        <v>55.589999999999918</v>
      </c>
      <c r="L8" s="21">
        <f t="shared" si="6"/>
        <v>3.636423104598673</v>
      </c>
      <c r="M8" s="22">
        <f t="shared" si="3"/>
        <v>40.298834030595167</v>
      </c>
      <c r="N8" s="22">
        <f t="shared" si="3"/>
        <v>42.161214095060842</v>
      </c>
      <c r="O8" s="22">
        <f t="shared" si="3"/>
        <v>44.286692663563812</v>
      </c>
      <c r="P8" s="17">
        <v>40</v>
      </c>
      <c r="Q8" s="22">
        <f t="shared" si="4"/>
        <v>3.9878586329686456</v>
      </c>
      <c r="R8" s="34"/>
    </row>
    <row r="9" spans="1:18" ht="15" x14ac:dyDescent="0.25">
      <c r="A9" s="17">
        <v>4</v>
      </c>
      <c r="B9" s="18" t="s">
        <v>21</v>
      </c>
      <c r="C9" s="19">
        <v>8007.49</v>
      </c>
      <c r="D9" s="19">
        <v>7201.37</v>
      </c>
      <c r="E9" s="19">
        <v>7587.25</v>
      </c>
      <c r="F9" s="19">
        <f t="shared" si="1"/>
        <v>-420.23999999999978</v>
      </c>
      <c r="G9" s="20">
        <f t="shared" si="5"/>
        <v>-5.2480864790340016</v>
      </c>
      <c r="H9" s="19">
        <v>5213.9399999999996</v>
      </c>
      <c r="I9" s="19">
        <v>4764.2700000000004</v>
      </c>
      <c r="J9" s="19">
        <v>5420.39</v>
      </c>
      <c r="K9" s="17">
        <f t="shared" si="2"/>
        <v>206.45000000000073</v>
      </c>
      <c r="L9" s="21">
        <f t="shared" si="6"/>
        <v>3.9595775939117202</v>
      </c>
      <c r="M9" s="22">
        <f t="shared" si="3"/>
        <v>65.113287684405478</v>
      </c>
      <c r="N9" s="22">
        <f t="shared" si="3"/>
        <v>66.157828302114737</v>
      </c>
      <c r="O9" s="22">
        <f t="shared" si="3"/>
        <v>71.440772348347565</v>
      </c>
      <c r="P9" s="17">
        <v>40</v>
      </c>
      <c r="Q9" s="22">
        <f t="shared" si="4"/>
        <v>6.3274846639420872</v>
      </c>
      <c r="R9" s="34"/>
    </row>
    <row r="10" spans="1:18" ht="15" x14ac:dyDescent="0.25">
      <c r="A10" s="17">
        <v>5</v>
      </c>
      <c r="B10" s="18" t="s">
        <v>22</v>
      </c>
      <c r="C10" s="19">
        <v>4890.22</v>
      </c>
      <c r="D10" s="19">
        <v>4635.57</v>
      </c>
      <c r="E10" s="19">
        <v>4803.24</v>
      </c>
      <c r="F10" s="19">
        <f t="shared" si="1"/>
        <v>-86.980000000000473</v>
      </c>
      <c r="G10" s="20">
        <f t="shared" si="5"/>
        <v>-1.7786520851822714</v>
      </c>
      <c r="H10" s="19">
        <v>2669.88</v>
      </c>
      <c r="I10" s="19">
        <v>2588.5500000000002</v>
      </c>
      <c r="J10" s="19">
        <v>2962.89</v>
      </c>
      <c r="K10" s="17">
        <f t="shared" si="2"/>
        <v>293.00999999999976</v>
      </c>
      <c r="L10" s="21">
        <f t="shared" si="6"/>
        <v>10.974650546091951</v>
      </c>
      <c r="M10" s="22">
        <f t="shared" si="3"/>
        <v>54.596316730126659</v>
      </c>
      <c r="N10" s="22">
        <f t="shared" si="3"/>
        <v>55.841029258537787</v>
      </c>
      <c r="O10" s="22">
        <f t="shared" si="3"/>
        <v>61.685237464711321</v>
      </c>
      <c r="P10" s="17">
        <v>40</v>
      </c>
      <c r="Q10" s="22">
        <f t="shared" si="4"/>
        <v>7.0889207345846614</v>
      </c>
      <c r="R10" s="34"/>
    </row>
    <row r="11" spans="1:18" ht="15" x14ac:dyDescent="0.25">
      <c r="A11" s="17">
        <v>6</v>
      </c>
      <c r="B11" s="18" t="s">
        <v>23</v>
      </c>
      <c r="C11" s="19">
        <v>1433.3000000000002</v>
      </c>
      <c r="D11" s="19">
        <v>1255.58</v>
      </c>
      <c r="E11" s="19">
        <v>1466.34</v>
      </c>
      <c r="F11" s="19">
        <f t="shared" si="1"/>
        <v>33.039999999999736</v>
      </c>
      <c r="G11" s="20">
        <f t="shared" si="5"/>
        <v>2.3051698876717879</v>
      </c>
      <c r="H11" s="19">
        <v>838.6099999999999</v>
      </c>
      <c r="I11" s="19">
        <v>734.36</v>
      </c>
      <c r="J11" s="19">
        <v>897.59</v>
      </c>
      <c r="K11" s="17">
        <f t="shared" si="2"/>
        <v>58.980000000000132</v>
      </c>
      <c r="L11" s="21">
        <f t="shared" si="6"/>
        <v>7.0330666221485716</v>
      </c>
      <c r="M11" s="22">
        <f t="shared" si="3"/>
        <v>58.50903509383938</v>
      </c>
      <c r="N11" s="22">
        <f t="shared" si="3"/>
        <v>58.487710858726651</v>
      </c>
      <c r="O11" s="22">
        <f t="shared" si="3"/>
        <v>61.212951975667316</v>
      </c>
      <c r="P11" s="17">
        <v>40</v>
      </c>
      <c r="Q11" s="22">
        <f t="shared" si="4"/>
        <v>2.7039168818279364</v>
      </c>
      <c r="R11" s="34"/>
    </row>
    <row r="12" spans="1:18" ht="15" x14ac:dyDescent="0.25">
      <c r="A12" s="17">
        <v>7</v>
      </c>
      <c r="B12" s="18" t="s">
        <v>24</v>
      </c>
      <c r="C12" s="19">
        <v>40494.379999999997</v>
      </c>
      <c r="D12" s="19">
        <v>29959.65</v>
      </c>
      <c r="E12" s="19">
        <v>42781.39</v>
      </c>
      <c r="F12" s="19">
        <f t="shared" si="1"/>
        <v>2287.010000000002</v>
      </c>
      <c r="G12" s="20">
        <f t="shared" si="5"/>
        <v>5.6477219801858976</v>
      </c>
      <c r="H12" s="19">
        <v>23197.46</v>
      </c>
      <c r="I12" s="19">
        <v>20401.48</v>
      </c>
      <c r="J12" s="19">
        <v>23554.1</v>
      </c>
      <c r="K12" s="17">
        <f t="shared" si="2"/>
        <v>356.63999999999942</v>
      </c>
      <c r="L12" s="21">
        <f t="shared" si="6"/>
        <v>1.5374096991653372</v>
      </c>
      <c r="M12" s="22">
        <f t="shared" si="3"/>
        <v>57.285628277306635</v>
      </c>
      <c r="N12" s="22">
        <f t="shared" si="3"/>
        <v>68.096523156979458</v>
      </c>
      <c r="O12" s="22">
        <f t="shared" si="3"/>
        <v>55.056883378497048</v>
      </c>
      <c r="P12" s="17">
        <v>40</v>
      </c>
      <c r="Q12" s="22">
        <f t="shared" si="4"/>
        <v>-2.2287448988095875</v>
      </c>
      <c r="R12" s="34"/>
    </row>
    <row r="13" spans="1:18" ht="15" x14ac:dyDescent="0.25">
      <c r="A13" s="17">
        <v>8</v>
      </c>
      <c r="B13" s="18" t="s">
        <v>25</v>
      </c>
      <c r="C13" s="19">
        <v>3669.47</v>
      </c>
      <c r="D13" s="19">
        <v>2850.48</v>
      </c>
      <c r="E13" s="19">
        <v>3221.14</v>
      </c>
      <c r="F13" s="19">
        <f t="shared" si="1"/>
        <v>-448.32999999999993</v>
      </c>
      <c r="G13" s="20">
        <f t="shared" si="5"/>
        <v>-12.217840723592234</v>
      </c>
      <c r="H13" s="19">
        <v>3655.2699999999995</v>
      </c>
      <c r="I13" s="19">
        <v>3763.7000000000003</v>
      </c>
      <c r="J13" s="19">
        <v>3727.1000000000004</v>
      </c>
      <c r="K13" s="17">
        <f t="shared" si="2"/>
        <v>71.830000000000837</v>
      </c>
      <c r="L13" s="21">
        <f t="shared" si="6"/>
        <v>1.965107912684996</v>
      </c>
      <c r="M13" s="22">
        <f t="shared" si="3"/>
        <v>99.613023134131083</v>
      </c>
      <c r="N13" s="22">
        <f t="shared" si="3"/>
        <v>132.03741124301874</v>
      </c>
      <c r="O13" s="22">
        <f t="shared" si="3"/>
        <v>115.70748244410365</v>
      </c>
      <c r="P13" s="17">
        <v>40</v>
      </c>
      <c r="Q13" s="22">
        <f t="shared" si="4"/>
        <v>16.094459309972564</v>
      </c>
      <c r="R13" s="34"/>
    </row>
    <row r="14" spans="1:18" ht="15" x14ac:dyDescent="0.25">
      <c r="A14" s="17">
        <v>9</v>
      </c>
      <c r="B14" s="18" t="s">
        <v>26</v>
      </c>
      <c r="C14" s="19">
        <v>6727.32</v>
      </c>
      <c r="D14" s="19">
        <v>6142.75</v>
      </c>
      <c r="E14" s="19">
        <v>6638</v>
      </c>
      <c r="F14" s="19">
        <f t="shared" si="1"/>
        <v>-89.319999999999709</v>
      </c>
      <c r="G14" s="20">
        <f t="shared" si="5"/>
        <v>-1.3277203998025917</v>
      </c>
      <c r="H14" s="19">
        <v>4301.7199999999993</v>
      </c>
      <c r="I14" s="19">
        <v>4199.9400000000005</v>
      </c>
      <c r="J14" s="19">
        <v>4796.08</v>
      </c>
      <c r="K14" s="17">
        <f t="shared" si="2"/>
        <v>494.36000000000058</v>
      </c>
      <c r="L14" s="21">
        <f t="shared" si="6"/>
        <v>11.49214732711568</v>
      </c>
      <c r="M14" s="22">
        <f t="shared" si="3"/>
        <v>63.944037150009216</v>
      </c>
      <c r="N14" s="22">
        <f t="shared" si="3"/>
        <v>68.372308819339878</v>
      </c>
      <c r="O14" s="22">
        <f t="shared" si="3"/>
        <v>72.251883097318469</v>
      </c>
      <c r="P14" s="17">
        <v>40</v>
      </c>
      <c r="Q14" s="22">
        <f t="shared" si="4"/>
        <v>8.3078459473092536</v>
      </c>
      <c r="R14" s="34"/>
    </row>
    <row r="15" spans="1:18" ht="15" x14ac:dyDescent="0.25">
      <c r="A15" s="17">
        <v>10</v>
      </c>
      <c r="B15" s="18" t="s">
        <v>27</v>
      </c>
      <c r="C15" s="19">
        <v>40065.839999999997</v>
      </c>
      <c r="D15" s="19">
        <v>37183.79</v>
      </c>
      <c r="E15" s="19">
        <v>39951.440000000002</v>
      </c>
      <c r="F15" s="19">
        <f t="shared" si="1"/>
        <v>-114.39999999999418</v>
      </c>
      <c r="G15" s="20">
        <f t="shared" si="5"/>
        <v>-0.28553001759103064</v>
      </c>
      <c r="H15" s="19">
        <v>25002.99</v>
      </c>
      <c r="I15" s="19">
        <v>22324.02</v>
      </c>
      <c r="J15" s="19">
        <v>22915.360000000001</v>
      </c>
      <c r="K15" s="17">
        <f t="shared" si="2"/>
        <v>-2087.630000000001</v>
      </c>
      <c r="L15" s="21">
        <f t="shared" si="6"/>
        <v>-8.3495213972408937</v>
      </c>
      <c r="M15" s="22">
        <f t="shared" si="3"/>
        <v>62.404756770356009</v>
      </c>
      <c r="N15" s="22">
        <f t="shared" si="3"/>
        <v>60.036967721687326</v>
      </c>
      <c r="O15" s="22">
        <f t="shared" si="3"/>
        <v>57.358032651639093</v>
      </c>
      <c r="P15" s="17">
        <v>40</v>
      </c>
      <c r="Q15" s="22">
        <f t="shared" si="4"/>
        <v>-5.0467241187169165</v>
      </c>
      <c r="R15" s="34"/>
    </row>
    <row r="16" spans="1:18" ht="15" x14ac:dyDescent="0.25">
      <c r="A16" s="17">
        <v>11</v>
      </c>
      <c r="B16" s="18" t="s">
        <v>28</v>
      </c>
      <c r="C16" s="19">
        <v>2926.3599999999997</v>
      </c>
      <c r="D16" s="19">
        <v>2548.94</v>
      </c>
      <c r="E16" s="19">
        <v>2794.97</v>
      </c>
      <c r="F16" s="19">
        <f t="shared" si="1"/>
        <v>-131.38999999999987</v>
      </c>
      <c r="G16" s="20">
        <f t="shared" si="5"/>
        <v>-4.4898782104730746</v>
      </c>
      <c r="H16" s="19">
        <v>1738.09</v>
      </c>
      <c r="I16" s="19">
        <v>1597.03</v>
      </c>
      <c r="J16" s="19">
        <v>1867.85</v>
      </c>
      <c r="K16" s="17">
        <f t="shared" si="2"/>
        <v>129.76</v>
      </c>
      <c r="L16" s="21">
        <f t="shared" si="6"/>
        <v>7.4656663348848449</v>
      </c>
      <c r="M16" s="22">
        <f t="shared" si="3"/>
        <v>59.394264547082386</v>
      </c>
      <c r="N16" s="22">
        <f t="shared" si="3"/>
        <v>62.654672138222153</v>
      </c>
      <c r="O16" s="22">
        <f t="shared" si="3"/>
        <v>66.828982064208205</v>
      </c>
      <c r="P16" s="17">
        <v>40</v>
      </c>
      <c r="Q16" s="22">
        <f t="shared" si="4"/>
        <v>7.4347175171258186</v>
      </c>
      <c r="R16" s="34"/>
    </row>
    <row r="17" spans="1:18" ht="15" x14ac:dyDescent="0.25">
      <c r="A17" s="17">
        <v>12</v>
      </c>
      <c r="B17" s="18" t="s">
        <v>29</v>
      </c>
      <c r="C17" s="19">
        <v>1734.48</v>
      </c>
      <c r="D17" s="19">
        <v>1574.73</v>
      </c>
      <c r="E17" s="19">
        <v>1691.17</v>
      </c>
      <c r="F17" s="19">
        <f t="shared" si="1"/>
        <v>-43.309999999999945</v>
      </c>
      <c r="G17" s="20">
        <f t="shared" si="5"/>
        <v>-2.4970019833033499</v>
      </c>
      <c r="H17" s="19">
        <v>979.2</v>
      </c>
      <c r="I17" s="19">
        <v>875.94</v>
      </c>
      <c r="J17" s="19">
        <v>1005.1399999999999</v>
      </c>
      <c r="K17" s="17">
        <f t="shared" si="2"/>
        <v>25.939999999999827</v>
      </c>
      <c r="L17" s="21">
        <f t="shared" si="6"/>
        <v>2.6491013071895249</v>
      </c>
      <c r="M17" s="22">
        <f t="shared" si="3"/>
        <v>56.454960564549609</v>
      </c>
      <c r="N17" s="22">
        <f t="shared" si="3"/>
        <v>55.624773770741655</v>
      </c>
      <c r="O17" s="22">
        <f t="shared" si="3"/>
        <v>59.434592619310877</v>
      </c>
      <c r="P17" s="17">
        <v>40</v>
      </c>
      <c r="Q17" s="22">
        <f t="shared" si="4"/>
        <v>2.979632054761268</v>
      </c>
      <c r="R17" s="34"/>
    </row>
    <row r="18" spans="1:18" ht="15" x14ac:dyDescent="0.25">
      <c r="A18" s="17">
        <v>13</v>
      </c>
      <c r="B18" s="18" t="s">
        <v>30</v>
      </c>
      <c r="C18" s="19">
        <v>8092.5199999999995</v>
      </c>
      <c r="D18" s="19">
        <v>7218.2</v>
      </c>
      <c r="E18" s="19">
        <v>8002.81</v>
      </c>
      <c r="F18" s="19">
        <f t="shared" si="1"/>
        <v>-89.709999999999127</v>
      </c>
      <c r="G18" s="20">
        <f t="shared" si="5"/>
        <v>-1.1085545664391208</v>
      </c>
      <c r="H18" s="19">
        <v>4535</v>
      </c>
      <c r="I18" s="19">
        <v>4055.62</v>
      </c>
      <c r="J18" s="19">
        <v>4761.4799999999996</v>
      </c>
      <c r="K18" s="17">
        <f t="shared" si="2"/>
        <v>226.47999999999956</v>
      </c>
      <c r="L18" s="21">
        <f t="shared" si="6"/>
        <v>4.9940463065049521</v>
      </c>
      <c r="M18" s="22">
        <f t="shared" si="3"/>
        <v>56.039404289393168</v>
      </c>
      <c r="N18" s="22">
        <f t="shared" si="3"/>
        <v>56.186029758111445</v>
      </c>
      <c r="O18" s="22">
        <f t="shared" si="3"/>
        <v>59.497601467484543</v>
      </c>
      <c r="P18" s="17">
        <v>40</v>
      </c>
      <c r="Q18" s="22">
        <f t="shared" si="4"/>
        <v>3.4581971780913747</v>
      </c>
      <c r="R18" s="34"/>
    </row>
    <row r="19" spans="1:18" ht="15" x14ac:dyDescent="0.25">
      <c r="A19" s="17">
        <v>14</v>
      </c>
      <c r="B19" s="18" t="s">
        <v>31</v>
      </c>
      <c r="C19" s="19">
        <v>5308.6799999999994</v>
      </c>
      <c r="D19" s="19">
        <v>4776.6000000000004</v>
      </c>
      <c r="E19" s="19">
        <v>5141.92</v>
      </c>
      <c r="F19" s="19">
        <f t="shared" si="1"/>
        <v>-166.75999999999931</v>
      </c>
      <c r="G19" s="20">
        <f t="shared" si="5"/>
        <v>-3.1412705229925204</v>
      </c>
      <c r="H19" s="19">
        <v>2509.14</v>
      </c>
      <c r="I19" s="19">
        <v>2362.6999999999998</v>
      </c>
      <c r="J19" s="19">
        <v>2602.3199999999997</v>
      </c>
      <c r="K19" s="17">
        <f t="shared" si="2"/>
        <v>93.179999999999836</v>
      </c>
      <c r="L19" s="21">
        <f t="shared" si="6"/>
        <v>3.713622994332713</v>
      </c>
      <c r="M19" s="22">
        <f t="shared" si="3"/>
        <v>47.264856800560594</v>
      </c>
      <c r="N19" s="22">
        <f t="shared" si="3"/>
        <v>49.464053929573332</v>
      </c>
      <c r="O19" s="22">
        <f t="shared" si="3"/>
        <v>50.609888913090828</v>
      </c>
      <c r="P19" s="17">
        <v>40</v>
      </c>
      <c r="Q19" s="22">
        <f t="shared" si="4"/>
        <v>3.3450321125302338</v>
      </c>
      <c r="R19" s="34"/>
    </row>
    <row r="20" spans="1:18" ht="15" x14ac:dyDescent="0.25">
      <c r="A20" s="17">
        <v>15</v>
      </c>
      <c r="B20" s="18" t="s">
        <v>32</v>
      </c>
      <c r="C20" s="19">
        <v>4070.09</v>
      </c>
      <c r="D20" s="19">
        <v>3639.41</v>
      </c>
      <c r="E20" s="19">
        <v>4011.2</v>
      </c>
      <c r="F20" s="19">
        <f t="shared" si="1"/>
        <v>-58.890000000000327</v>
      </c>
      <c r="G20" s="20">
        <f t="shared" si="5"/>
        <v>-1.44689675166889</v>
      </c>
      <c r="H20" s="19">
        <v>2937.01</v>
      </c>
      <c r="I20" s="19">
        <v>3001.7</v>
      </c>
      <c r="J20" s="19">
        <v>3491.75</v>
      </c>
      <c r="K20" s="17">
        <f t="shared" si="2"/>
        <v>554.73999999999978</v>
      </c>
      <c r="L20" s="21">
        <f t="shared" si="6"/>
        <v>18.88791662268769</v>
      </c>
      <c r="M20" s="22">
        <f t="shared" si="3"/>
        <v>72.160812168772679</v>
      </c>
      <c r="N20" s="22">
        <f t="shared" si="3"/>
        <v>82.477654345072409</v>
      </c>
      <c r="O20" s="22">
        <f t="shared" si="3"/>
        <v>87.050009972078186</v>
      </c>
      <c r="P20" s="17">
        <v>40</v>
      </c>
      <c r="Q20" s="22">
        <f t="shared" si="4"/>
        <v>14.889197803305507</v>
      </c>
      <c r="R20" s="34"/>
    </row>
    <row r="21" spans="1:18" ht="15" x14ac:dyDescent="0.25">
      <c r="A21" s="17">
        <v>16</v>
      </c>
      <c r="B21" s="18" t="s">
        <v>33</v>
      </c>
      <c r="C21" s="19">
        <v>4933.51</v>
      </c>
      <c r="D21" s="19">
        <v>4552.88</v>
      </c>
      <c r="E21" s="19">
        <v>4923.33</v>
      </c>
      <c r="F21" s="19">
        <f t="shared" si="1"/>
        <v>-10.180000000000291</v>
      </c>
      <c r="G21" s="20">
        <f t="shared" si="5"/>
        <v>-0.20634396200677188</v>
      </c>
      <c r="H21" s="19">
        <v>3165.8500000000004</v>
      </c>
      <c r="I21" s="19">
        <v>2866.1299999999997</v>
      </c>
      <c r="J21" s="19">
        <v>3355.38</v>
      </c>
      <c r="K21" s="17">
        <f t="shared" si="2"/>
        <v>189.52999999999975</v>
      </c>
      <c r="L21" s="21">
        <f t="shared" si="6"/>
        <v>5.9867018336307698</v>
      </c>
      <c r="M21" s="22">
        <f t="shared" si="3"/>
        <v>64.170337143332034</v>
      </c>
      <c r="N21" s="22">
        <f t="shared" si="3"/>
        <v>62.952021577550902</v>
      </c>
      <c r="O21" s="22">
        <f t="shared" si="3"/>
        <v>68.152652777693149</v>
      </c>
      <c r="P21" s="17">
        <v>40</v>
      </c>
      <c r="Q21" s="22">
        <f t="shared" si="4"/>
        <v>3.9823156343611146</v>
      </c>
      <c r="R21" s="34"/>
    </row>
    <row r="22" spans="1:18" ht="15" x14ac:dyDescent="0.25">
      <c r="A22" s="17">
        <v>17</v>
      </c>
      <c r="B22" s="18" t="s">
        <v>34</v>
      </c>
      <c r="C22" s="19">
        <v>1934.6999999999998</v>
      </c>
      <c r="D22" s="19">
        <v>1739.99</v>
      </c>
      <c r="E22" s="19">
        <v>1909.45</v>
      </c>
      <c r="F22" s="19">
        <f t="shared" si="1"/>
        <v>-25.249999999999773</v>
      </c>
      <c r="G22" s="20">
        <f t="shared" si="5"/>
        <v>-1.3051119036543017</v>
      </c>
      <c r="H22" s="19">
        <v>1038.6799999999998</v>
      </c>
      <c r="I22" s="19">
        <v>1137.71</v>
      </c>
      <c r="J22" s="19">
        <v>1295.8000000000002</v>
      </c>
      <c r="K22" s="17">
        <f t="shared" si="2"/>
        <v>257.12000000000035</v>
      </c>
      <c r="L22" s="21">
        <f t="shared" si="6"/>
        <v>24.754496091192703</v>
      </c>
      <c r="M22" s="22">
        <f t="shared" si="3"/>
        <v>53.686876518323245</v>
      </c>
      <c r="N22" s="22">
        <f t="shared" si="3"/>
        <v>65.386007965563024</v>
      </c>
      <c r="O22" s="22">
        <f t="shared" si="3"/>
        <v>67.862473487129819</v>
      </c>
      <c r="P22" s="17">
        <v>40</v>
      </c>
      <c r="Q22" s="22">
        <f t="shared" si="4"/>
        <v>14.175596968806573</v>
      </c>
      <c r="R22" s="34"/>
    </row>
    <row r="23" spans="1:18" ht="15" x14ac:dyDescent="0.25">
      <c r="A23" s="17">
        <v>18</v>
      </c>
      <c r="B23" s="18" t="s">
        <v>35</v>
      </c>
      <c r="C23" s="19">
        <v>2925.83</v>
      </c>
      <c r="D23" s="19">
        <v>2564.11</v>
      </c>
      <c r="E23" s="19">
        <v>2768.36</v>
      </c>
      <c r="F23" s="19">
        <f t="shared" si="1"/>
        <v>-157.4699999999998</v>
      </c>
      <c r="G23" s="20">
        <f t="shared" si="5"/>
        <v>-5.3820625258473598</v>
      </c>
      <c r="H23" s="19">
        <v>1834.24</v>
      </c>
      <c r="I23" s="19">
        <v>1717.9499999999998</v>
      </c>
      <c r="J23" s="19">
        <v>1901.92</v>
      </c>
      <c r="K23" s="17">
        <f t="shared" si="2"/>
        <v>67.680000000000064</v>
      </c>
      <c r="L23" s="21">
        <f t="shared" si="6"/>
        <v>3.6898115840893269</v>
      </c>
      <c r="M23" s="22">
        <f t="shared" si="3"/>
        <v>62.691270511273721</v>
      </c>
      <c r="N23" s="22">
        <f t="shared" si="3"/>
        <v>66.999855700418451</v>
      </c>
      <c r="O23" s="22">
        <f t="shared" si="3"/>
        <v>68.702047421578115</v>
      </c>
      <c r="P23" s="17">
        <v>40</v>
      </c>
      <c r="Q23" s="22">
        <f t="shared" si="4"/>
        <v>6.0107769103043935</v>
      </c>
      <c r="R23" s="34"/>
    </row>
    <row r="24" spans="1:18" ht="15" x14ac:dyDescent="0.25">
      <c r="A24" s="17">
        <v>19</v>
      </c>
      <c r="B24" s="18" t="s">
        <v>36</v>
      </c>
      <c r="C24" s="19">
        <v>13626.539999999999</v>
      </c>
      <c r="D24" s="19">
        <v>12806.8</v>
      </c>
      <c r="E24" s="19">
        <v>13998.64</v>
      </c>
      <c r="F24" s="19">
        <f t="shared" si="1"/>
        <v>372.10000000000036</v>
      </c>
      <c r="G24" s="20">
        <f t="shared" si="5"/>
        <v>2.7307005299951448</v>
      </c>
      <c r="H24" s="19">
        <v>10575.95</v>
      </c>
      <c r="I24" s="19">
        <v>8804.08</v>
      </c>
      <c r="J24" s="19">
        <v>11190.29</v>
      </c>
      <c r="K24" s="17">
        <f t="shared" si="2"/>
        <v>614.34000000000015</v>
      </c>
      <c r="L24" s="21">
        <f t="shared" si="6"/>
        <v>5.8088398678132949</v>
      </c>
      <c r="M24" s="22">
        <f t="shared" si="3"/>
        <v>77.612878984687256</v>
      </c>
      <c r="N24" s="22">
        <f t="shared" si="3"/>
        <v>68.745354030671209</v>
      </c>
      <c r="O24" s="22">
        <f t="shared" si="3"/>
        <v>79.938408302520827</v>
      </c>
      <c r="P24" s="17">
        <v>40</v>
      </c>
      <c r="Q24" s="22">
        <f t="shared" si="4"/>
        <v>2.3255293178335705</v>
      </c>
      <c r="R24" s="34"/>
    </row>
    <row r="25" spans="1:18" ht="15" x14ac:dyDescent="0.25">
      <c r="A25" s="17">
        <v>20</v>
      </c>
      <c r="B25" s="18" t="s">
        <v>37</v>
      </c>
      <c r="C25" s="19">
        <v>2690.84</v>
      </c>
      <c r="D25" s="19">
        <v>2443.6999999999998</v>
      </c>
      <c r="E25" s="19">
        <v>2638.57</v>
      </c>
      <c r="F25" s="19">
        <f t="shared" si="1"/>
        <v>-52.269999999999982</v>
      </c>
      <c r="G25" s="20">
        <f t="shared" si="5"/>
        <v>-1.9425160916293787</v>
      </c>
      <c r="H25" s="19">
        <v>979.45</v>
      </c>
      <c r="I25" s="19">
        <v>1748.09</v>
      </c>
      <c r="J25" s="19">
        <v>1008.3299999999999</v>
      </c>
      <c r="K25" s="17">
        <f t="shared" si="2"/>
        <v>28.879999999999882</v>
      </c>
      <c r="L25" s="21">
        <f t="shared" si="6"/>
        <v>2.9485935984480962</v>
      </c>
      <c r="M25" s="22">
        <f t="shared" si="3"/>
        <v>36.399414309286321</v>
      </c>
      <c r="N25" s="22">
        <f t="shared" si="3"/>
        <v>71.534558251831243</v>
      </c>
      <c r="O25" s="22">
        <f t="shared" si="3"/>
        <v>38.215017983225756</v>
      </c>
      <c r="P25" s="17">
        <v>40</v>
      </c>
      <c r="Q25" s="22">
        <f t="shared" si="4"/>
        <v>1.8156036739394352</v>
      </c>
      <c r="R25" s="34"/>
    </row>
    <row r="26" spans="1:18" ht="15" x14ac:dyDescent="0.25">
      <c r="A26" s="17">
        <v>21</v>
      </c>
      <c r="B26" s="18" t="s">
        <v>38</v>
      </c>
      <c r="C26" s="19">
        <v>6451.78</v>
      </c>
      <c r="D26" s="19">
        <v>5775.45</v>
      </c>
      <c r="E26" s="19">
        <v>6343.46</v>
      </c>
      <c r="F26" s="19">
        <f t="shared" si="1"/>
        <v>-108.31999999999971</v>
      </c>
      <c r="G26" s="20">
        <f t="shared" si="5"/>
        <v>-1.6789165160622295</v>
      </c>
      <c r="H26" s="19">
        <v>5129.5999999999995</v>
      </c>
      <c r="I26" s="19">
        <v>4765.21</v>
      </c>
      <c r="J26" s="19">
        <v>5620.82</v>
      </c>
      <c r="K26" s="17">
        <f t="shared" si="2"/>
        <v>491.22000000000025</v>
      </c>
      <c r="L26" s="21">
        <f t="shared" si="6"/>
        <v>9.5761852776044964</v>
      </c>
      <c r="M26" s="22">
        <f t="shared" si="3"/>
        <v>79.506740775413903</v>
      </c>
      <c r="N26" s="22">
        <f t="shared" si="3"/>
        <v>82.50802967734117</v>
      </c>
      <c r="O26" s="22">
        <f t="shared" si="3"/>
        <v>88.608109769747102</v>
      </c>
      <c r="P26" s="17">
        <v>40</v>
      </c>
      <c r="Q26" s="22">
        <f t="shared" si="4"/>
        <v>9.1013689943331997</v>
      </c>
      <c r="R26" s="34"/>
    </row>
    <row r="27" spans="1:18" ht="15" x14ac:dyDescent="0.25">
      <c r="A27" s="17">
        <v>22</v>
      </c>
      <c r="B27" s="18" t="s">
        <v>39</v>
      </c>
      <c r="C27" s="19">
        <v>4190.3100000000004</v>
      </c>
      <c r="D27" s="19">
        <v>3854.76</v>
      </c>
      <c r="E27" s="19">
        <v>4150.5</v>
      </c>
      <c r="F27" s="19">
        <f t="shared" si="1"/>
        <v>-39.8100000000004</v>
      </c>
      <c r="G27" s="20">
        <f t="shared" si="5"/>
        <v>-0.95004904171768667</v>
      </c>
      <c r="H27" s="19">
        <v>2054.9300000000003</v>
      </c>
      <c r="I27" s="19">
        <v>1271.48</v>
      </c>
      <c r="J27" s="19">
        <v>2071.1400000000003</v>
      </c>
      <c r="K27" s="17">
        <f t="shared" si="2"/>
        <v>16.210000000000036</v>
      </c>
      <c r="L27" s="21">
        <f t="shared" si="6"/>
        <v>0.78883465616833826</v>
      </c>
      <c r="M27" s="22">
        <f t="shared" si="3"/>
        <v>49.040047156415639</v>
      </c>
      <c r="N27" s="22">
        <f t="shared" si="3"/>
        <v>32.984673494588506</v>
      </c>
      <c r="O27" s="22">
        <f t="shared" si="3"/>
        <v>49.900975786049884</v>
      </c>
      <c r="P27" s="17">
        <v>40</v>
      </c>
      <c r="Q27" s="22">
        <f t="shared" si="4"/>
        <v>0.86092862963424466</v>
      </c>
      <c r="R27" s="34"/>
    </row>
    <row r="28" spans="1:18" ht="15" x14ac:dyDescent="0.25">
      <c r="A28" s="17">
        <v>23</v>
      </c>
      <c r="B28" s="18" t="s">
        <v>40</v>
      </c>
      <c r="C28" s="19">
        <v>1312.39</v>
      </c>
      <c r="D28" s="19">
        <v>1196.27</v>
      </c>
      <c r="E28" s="19">
        <v>1296.6099999999999</v>
      </c>
      <c r="F28" s="19">
        <f t="shared" si="1"/>
        <v>-15.7800000000002</v>
      </c>
      <c r="G28" s="20">
        <f t="shared" si="5"/>
        <v>-1.202386485724533</v>
      </c>
      <c r="H28" s="19">
        <v>447.3</v>
      </c>
      <c r="I28" s="19">
        <v>460.36</v>
      </c>
      <c r="J28" s="19">
        <v>533.61</v>
      </c>
      <c r="K28" s="17">
        <f t="shared" si="2"/>
        <v>86.31</v>
      </c>
      <c r="L28" s="21">
        <f t="shared" si="6"/>
        <v>19.295774647887324</v>
      </c>
      <c r="M28" s="22">
        <f t="shared" si="3"/>
        <v>34.082856467970643</v>
      </c>
      <c r="N28" s="22">
        <f t="shared" si="3"/>
        <v>38.48295117323012</v>
      </c>
      <c r="O28" s="22">
        <f t="shared" si="3"/>
        <v>41.154240673756952</v>
      </c>
      <c r="P28" s="17">
        <v>40</v>
      </c>
      <c r="Q28" s="22">
        <f t="shared" si="4"/>
        <v>7.071384205786309</v>
      </c>
      <c r="R28" s="34"/>
    </row>
    <row r="29" spans="1:18" ht="15" x14ac:dyDescent="0.25">
      <c r="A29" s="17">
        <v>24</v>
      </c>
      <c r="B29" s="18" t="s">
        <v>41</v>
      </c>
      <c r="C29" s="19">
        <v>3055.01</v>
      </c>
      <c r="D29" s="19">
        <v>2588.65</v>
      </c>
      <c r="E29" s="19">
        <v>2834.81</v>
      </c>
      <c r="F29" s="19">
        <f t="shared" si="1"/>
        <v>-220.20000000000027</v>
      </c>
      <c r="G29" s="20">
        <f t="shared" si="5"/>
        <v>-7.2078323802540822</v>
      </c>
      <c r="H29" s="19">
        <v>1849.34</v>
      </c>
      <c r="I29" s="19">
        <v>1726.73</v>
      </c>
      <c r="J29" s="19">
        <v>1988.0100000000002</v>
      </c>
      <c r="K29" s="17">
        <f t="shared" si="2"/>
        <v>138.6700000000003</v>
      </c>
      <c r="L29" s="21">
        <f t="shared" si="6"/>
        <v>7.4983507629749164</v>
      </c>
      <c r="M29" s="22">
        <f t="shared" si="3"/>
        <v>60.534662734328194</v>
      </c>
      <c r="N29" s="22">
        <f t="shared" si="3"/>
        <v>66.703880400981205</v>
      </c>
      <c r="O29" s="22">
        <f t="shared" si="3"/>
        <v>70.128509494463486</v>
      </c>
      <c r="P29" s="17">
        <v>40</v>
      </c>
      <c r="Q29" s="22">
        <f t="shared" si="4"/>
        <v>9.5938467601352926</v>
      </c>
      <c r="R29" s="34"/>
    </row>
    <row r="30" spans="1:18" ht="15" x14ac:dyDescent="0.25">
      <c r="A30" s="17">
        <v>25</v>
      </c>
      <c r="B30" s="18" t="s">
        <v>42</v>
      </c>
      <c r="C30" s="19">
        <v>1117.25</v>
      </c>
      <c r="D30" s="19">
        <v>978</v>
      </c>
      <c r="E30" s="19">
        <v>1293.07</v>
      </c>
      <c r="F30" s="19">
        <f t="shared" si="1"/>
        <v>175.81999999999994</v>
      </c>
      <c r="G30" s="20">
        <f t="shared" si="5"/>
        <v>15.736853882300286</v>
      </c>
      <c r="H30" s="19">
        <v>520.76</v>
      </c>
      <c r="I30" s="19">
        <v>449.59</v>
      </c>
      <c r="J30" s="19">
        <v>546.41000000000008</v>
      </c>
      <c r="K30" s="17">
        <f t="shared" si="2"/>
        <v>25.650000000000091</v>
      </c>
      <c r="L30" s="21">
        <f t="shared" si="6"/>
        <v>4.9254935094861532</v>
      </c>
      <c r="M30" s="22">
        <f t="shared" si="3"/>
        <v>46.610874916088605</v>
      </c>
      <c r="N30" s="22">
        <f t="shared" si="3"/>
        <v>45.970347648261757</v>
      </c>
      <c r="O30" s="22">
        <f t="shared" si="3"/>
        <v>42.256799709219159</v>
      </c>
      <c r="P30" s="17">
        <v>40</v>
      </c>
      <c r="Q30" s="22">
        <f t="shared" si="4"/>
        <v>-4.3540752068694459</v>
      </c>
      <c r="R30" s="34"/>
    </row>
    <row r="31" spans="1:18" ht="15" x14ac:dyDescent="0.25">
      <c r="A31" s="17">
        <v>26</v>
      </c>
      <c r="B31" s="18" t="s">
        <v>43</v>
      </c>
      <c r="C31" s="19">
        <v>12714.88</v>
      </c>
      <c r="D31" s="19">
        <v>11392.72</v>
      </c>
      <c r="E31" s="19">
        <v>12754.43</v>
      </c>
      <c r="F31" s="19">
        <f t="shared" si="1"/>
        <v>39.550000000001091</v>
      </c>
      <c r="G31" s="20">
        <f t="shared" si="5"/>
        <v>0.31105287662959535</v>
      </c>
      <c r="H31" s="19">
        <v>10964.29</v>
      </c>
      <c r="I31" s="19">
        <v>9743.4599999999991</v>
      </c>
      <c r="J31" s="19">
        <v>11415.78</v>
      </c>
      <c r="K31" s="17">
        <f t="shared" si="2"/>
        <v>451.48999999999978</v>
      </c>
      <c r="L31" s="21">
        <f t="shared" si="6"/>
        <v>4.1178224946622146</v>
      </c>
      <c r="M31" s="22">
        <f t="shared" si="3"/>
        <v>86.231958146675396</v>
      </c>
      <c r="N31" s="22">
        <f t="shared" si="3"/>
        <v>85.52356241529678</v>
      </c>
      <c r="O31" s="22">
        <f t="shared" si="3"/>
        <v>89.50443100946103</v>
      </c>
      <c r="P31" s="17">
        <v>40</v>
      </c>
      <c r="Q31" s="22">
        <f t="shared" si="4"/>
        <v>3.2724728627856337</v>
      </c>
      <c r="R31" s="34"/>
    </row>
    <row r="32" spans="1:18" ht="15" x14ac:dyDescent="0.25">
      <c r="A32" s="17">
        <v>27</v>
      </c>
      <c r="B32" s="18" t="s">
        <v>44</v>
      </c>
      <c r="C32" s="19">
        <v>110204.44</v>
      </c>
      <c r="D32" s="19">
        <v>97137.23</v>
      </c>
      <c r="E32" s="19">
        <v>113747.61</v>
      </c>
      <c r="F32" s="19">
        <f t="shared" si="1"/>
        <v>3543.1699999999983</v>
      </c>
      <c r="G32" s="20">
        <f t="shared" si="5"/>
        <v>3.2150882487130263</v>
      </c>
      <c r="H32" s="19">
        <v>128287.35</v>
      </c>
      <c r="I32" s="19">
        <v>112561.53</v>
      </c>
      <c r="J32" s="19">
        <v>141821.39000000001</v>
      </c>
      <c r="K32" s="17">
        <f t="shared" si="2"/>
        <v>13534.040000000008</v>
      </c>
      <c r="L32" s="21">
        <f t="shared" si="6"/>
        <v>10.549785306189587</v>
      </c>
      <c r="M32" s="22">
        <f t="shared" si="3"/>
        <v>116.40851312342771</v>
      </c>
      <c r="N32" s="22">
        <f t="shared" si="3"/>
        <v>115.87887568957855</v>
      </c>
      <c r="O32" s="22">
        <f t="shared" si="3"/>
        <v>124.6807647211225</v>
      </c>
      <c r="P32" s="17">
        <v>40</v>
      </c>
      <c r="Q32" s="22">
        <f t="shared" si="4"/>
        <v>8.2722515976947903</v>
      </c>
      <c r="R32" s="34"/>
    </row>
    <row r="33" spans="1:18" ht="15" x14ac:dyDescent="0.25">
      <c r="A33" s="17">
        <v>28</v>
      </c>
      <c r="B33" s="18" t="s">
        <v>45</v>
      </c>
      <c r="C33" s="19">
        <v>9809</v>
      </c>
      <c r="D33" s="19">
        <v>8691.43</v>
      </c>
      <c r="E33" s="19">
        <v>9260.0499999999993</v>
      </c>
      <c r="F33" s="19">
        <f t="shared" si="1"/>
        <v>-548.95000000000073</v>
      </c>
      <c r="G33" s="20">
        <f t="shared" si="5"/>
        <v>-5.596391069426045</v>
      </c>
      <c r="H33" s="19">
        <v>6181.63</v>
      </c>
      <c r="I33" s="19">
        <v>6020.88</v>
      </c>
      <c r="J33" s="19">
        <v>6582.34</v>
      </c>
      <c r="K33" s="17">
        <f t="shared" si="2"/>
        <v>400.71000000000004</v>
      </c>
      <c r="L33" s="21">
        <f t="shared" si="6"/>
        <v>6.482270857362864</v>
      </c>
      <c r="M33" s="22">
        <f t="shared" si="3"/>
        <v>63.019981649505553</v>
      </c>
      <c r="N33" s="22">
        <f t="shared" si="3"/>
        <v>69.273755872163719</v>
      </c>
      <c r="O33" s="22">
        <f t="shared" si="3"/>
        <v>71.083201494592373</v>
      </c>
      <c r="P33" s="17">
        <v>40</v>
      </c>
      <c r="Q33" s="22">
        <f t="shared" si="4"/>
        <v>8.0632198450868202</v>
      </c>
      <c r="R33" s="34"/>
    </row>
    <row r="34" spans="1:18" ht="15" x14ac:dyDescent="0.25">
      <c r="A34" s="17">
        <v>29</v>
      </c>
      <c r="B34" s="18" t="s">
        <v>46</v>
      </c>
      <c r="C34" s="19">
        <v>3634.87</v>
      </c>
      <c r="D34" s="19">
        <v>3280.34</v>
      </c>
      <c r="E34" s="19">
        <v>3505.31</v>
      </c>
      <c r="F34" s="19">
        <f t="shared" si="1"/>
        <v>-129.55999999999995</v>
      </c>
      <c r="G34" s="20">
        <f t="shared" si="5"/>
        <v>-3.5643640625386865</v>
      </c>
      <c r="H34" s="19">
        <v>1820.07</v>
      </c>
      <c r="I34" s="19">
        <v>1700.66</v>
      </c>
      <c r="J34" s="19">
        <v>1951.0900000000001</v>
      </c>
      <c r="K34" s="17">
        <f t="shared" si="2"/>
        <v>131.02000000000021</v>
      </c>
      <c r="L34" s="21">
        <f t="shared" si="6"/>
        <v>7.1986242287384661</v>
      </c>
      <c r="M34" s="22">
        <f t="shared" si="3"/>
        <v>50.072492276202453</v>
      </c>
      <c r="N34" s="22">
        <f t="shared" si="3"/>
        <v>51.844016169055649</v>
      </c>
      <c r="O34" s="22">
        <f t="shared" si="3"/>
        <v>55.660982908786963</v>
      </c>
      <c r="P34" s="17">
        <v>40</v>
      </c>
      <c r="Q34" s="22">
        <f t="shared" si="4"/>
        <v>5.5884906325845094</v>
      </c>
      <c r="R34" s="34"/>
    </row>
    <row r="35" spans="1:18" ht="15" x14ac:dyDescent="0.25">
      <c r="A35" s="17">
        <v>30</v>
      </c>
      <c r="B35" s="18" t="s">
        <v>47</v>
      </c>
      <c r="C35" s="19">
        <v>2878.9300000000003</v>
      </c>
      <c r="D35" s="19">
        <v>2469.11</v>
      </c>
      <c r="E35" s="19">
        <v>2742.07</v>
      </c>
      <c r="F35" s="19">
        <f t="shared" si="1"/>
        <v>-136.86000000000013</v>
      </c>
      <c r="G35" s="20">
        <f t="shared" si="5"/>
        <v>-4.7538495204815723</v>
      </c>
      <c r="H35" s="19">
        <v>1520.2900000000002</v>
      </c>
      <c r="I35" s="19">
        <v>1403.1</v>
      </c>
      <c r="J35" s="19">
        <v>1672.02</v>
      </c>
      <c r="K35" s="17">
        <f t="shared" si="2"/>
        <v>151.72999999999979</v>
      </c>
      <c r="L35" s="21">
        <f t="shared" si="6"/>
        <v>9.9803326996822825</v>
      </c>
      <c r="M35" s="22">
        <f t="shared" si="3"/>
        <v>52.807466662961588</v>
      </c>
      <c r="N35" s="22">
        <f t="shared" si="3"/>
        <v>56.826143833203048</v>
      </c>
      <c r="O35" s="22">
        <f t="shared" si="3"/>
        <v>60.97656150280627</v>
      </c>
      <c r="P35" s="17">
        <v>40</v>
      </c>
      <c r="Q35" s="22">
        <f t="shared" si="4"/>
        <v>8.1690948398446821</v>
      </c>
      <c r="R35" s="34"/>
    </row>
    <row r="36" spans="1:18" ht="15" x14ac:dyDescent="0.25">
      <c r="A36" s="17">
        <v>31</v>
      </c>
      <c r="B36" s="18" t="s">
        <v>48</v>
      </c>
      <c r="C36" s="19">
        <v>1448.21</v>
      </c>
      <c r="D36" s="19">
        <v>1279.77</v>
      </c>
      <c r="E36" s="19">
        <v>1517.55</v>
      </c>
      <c r="F36" s="19">
        <f t="shared" si="1"/>
        <v>69.339999999999918</v>
      </c>
      <c r="G36" s="20">
        <f t="shared" si="5"/>
        <v>4.7879796438361781</v>
      </c>
      <c r="H36" s="19">
        <v>672.44999999999993</v>
      </c>
      <c r="I36" s="19">
        <v>601.68000000000006</v>
      </c>
      <c r="J36" s="19">
        <v>700.21999999999991</v>
      </c>
      <c r="K36" s="17">
        <f t="shared" si="2"/>
        <v>27.769999999999982</v>
      </c>
      <c r="L36" s="21">
        <f t="shared" si="6"/>
        <v>4.1296750687783454</v>
      </c>
      <c r="M36" s="22">
        <f t="shared" si="3"/>
        <v>46.433183032847438</v>
      </c>
      <c r="N36" s="22">
        <f t="shared" si="3"/>
        <v>47.01469795353853</v>
      </c>
      <c r="O36" s="22">
        <f t="shared" si="3"/>
        <v>46.141478040262264</v>
      </c>
      <c r="P36" s="17">
        <v>40</v>
      </c>
      <c r="Q36" s="22">
        <f t="shared" si="4"/>
        <v>-0.29170499258517424</v>
      </c>
      <c r="R36" s="34"/>
    </row>
    <row r="37" spans="1:18" ht="15" x14ac:dyDescent="0.25">
      <c r="A37" s="17">
        <v>32</v>
      </c>
      <c r="B37" s="18" t="s">
        <v>49</v>
      </c>
      <c r="C37" s="19">
        <v>6049.15</v>
      </c>
      <c r="D37" s="19">
        <v>5384.52</v>
      </c>
      <c r="E37" s="19">
        <v>5926.05</v>
      </c>
      <c r="F37" s="19">
        <f t="shared" si="1"/>
        <v>-123.09999999999945</v>
      </c>
      <c r="G37" s="20">
        <f t="shared" si="5"/>
        <v>-2.0349966524222323</v>
      </c>
      <c r="H37" s="19">
        <v>2370.92</v>
      </c>
      <c r="I37" s="19">
        <v>2125.94</v>
      </c>
      <c r="J37" s="19">
        <v>2472.3100000000004</v>
      </c>
      <c r="K37" s="17">
        <f t="shared" si="2"/>
        <v>101.39000000000033</v>
      </c>
      <c r="L37" s="21">
        <f t="shared" si="6"/>
        <v>4.276399034973779</v>
      </c>
      <c r="M37" s="22">
        <f t="shared" si="3"/>
        <v>39.194266963127056</v>
      </c>
      <c r="N37" s="22">
        <f t="shared" si="3"/>
        <v>39.482442260405755</v>
      </c>
      <c r="O37" s="22">
        <f t="shared" si="3"/>
        <v>41.719357750947097</v>
      </c>
      <c r="P37" s="17">
        <v>40</v>
      </c>
      <c r="Q37" s="22">
        <f t="shared" si="4"/>
        <v>2.5250907878200408</v>
      </c>
      <c r="R37" s="34"/>
    </row>
    <row r="38" spans="1:18" ht="15" x14ac:dyDescent="0.25">
      <c r="A38" s="17">
        <v>33</v>
      </c>
      <c r="B38" s="18" t="s">
        <v>50</v>
      </c>
      <c r="C38" s="19">
        <v>10249.98</v>
      </c>
      <c r="D38" s="19">
        <v>8673.11</v>
      </c>
      <c r="E38" s="19">
        <v>9199.49</v>
      </c>
      <c r="F38" s="19">
        <f t="shared" si="1"/>
        <v>-1050.4899999999998</v>
      </c>
      <c r="G38" s="20">
        <f t="shared" si="5"/>
        <v>-10.248702924298387</v>
      </c>
      <c r="H38" s="19">
        <v>5203.8999999999996</v>
      </c>
      <c r="I38" s="19">
        <v>4532.04</v>
      </c>
      <c r="J38" s="19">
        <v>5343.4500000000007</v>
      </c>
      <c r="K38" s="17">
        <f t="shared" si="2"/>
        <v>139.55000000000109</v>
      </c>
      <c r="L38" s="21">
        <f t="shared" si="6"/>
        <v>2.6816426141932226</v>
      </c>
      <c r="M38" s="22">
        <f t="shared" si="3"/>
        <v>50.769855160692998</v>
      </c>
      <c r="N38" s="22">
        <f t="shared" si="3"/>
        <v>52.253920450680312</v>
      </c>
      <c r="O38" s="22">
        <f t="shared" si="3"/>
        <v>58.084198145766784</v>
      </c>
      <c r="P38" s="17">
        <v>40</v>
      </c>
      <c r="Q38" s="22">
        <f t="shared" si="4"/>
        <v>7.314342985073786</v>
      </c>
      <c r="R38" s="34"/>
    </row>
    <row r="39" spans="1:18" x14ac:dyDescent="0.2">
      <c r="A39" s="36" t="s">
        <v>6</v>
      </c>
      <c r="B39" s="37"/>
      <c r="C39" s="23">
        <v>344147.10000000003</v>
      </c>
      <c r="D39" s="23">
        <v>301566.52</v>
      </c>
      <c r="E39" s="24">
        <v>346094.34</v>
      </c>
      <c r="F39" s="24">
        <f t="shared" si="1"/>
        <v>1947.2399999999907</v>
      </c>
      <c r="G39" s="23">
        <f t="shared" si="5"/>
        <v>0.56581618732222083</v>
      </c>
      <c r="H39" s="24">
        <v>270615.45</v>
      </c>
      <c r="I39" s="24">
        <v>242512.01</v>
      </c>
      <c r="J39" s="24">
        <v>288960.86</v>
      </c>
      <c r="K39" s="25">
        <f t="shared" si="2"/>
        <v>18345.409999999974</v>
      </c>
      <c r="L39" s="26">
        <f t="shared" si="6"/>
        <v>6.7791436150448821</v>
      </c>
      <c r="M39" s="27">
        <f t="shared" si="3"/>
        <v>78.633656944951738</v>
      </c>
      <c r="N39" s="27">
        <f t="shared" si="3"/>
        <v>80.417418352673891</v>
      </c>
      <c r="O39" s="27">
        <f t="shared" si="3"/>
        <v>83.491934597948045</v>
      </c>
      <c r="P39" s="27">
        <v>40</v>
      </c>
      <c r="Q39" s="27">
        <f t="shared" si="4"/>
        <v>4.858277652996307</v>
      </c>
      <c r="R39" s="35"/>
    </row>
    <row r="40" spans="1:18" x14ac:dyDescent="0.2">
      <c r="G40" s="29" t="str">
        <f t="shared" si="5"/>
        <v/>
      </c>
      <c r="L40" s="31" t="str">
        <f t="shared" si="6"/>
        <v/>
      </c>
      <c r="R40" s="34"/>
    </row>
    <row r="41" spans="1:18" x14ac:dyDescent="0.2">
      <c r="G41" s="29" t="str">
        <f t="shared" si="5"/>
        <v/>
      </c>
      <c r="L41" s="31" t="str">
        <f t="shared" si="6"/>
        <v/>
      </c>
      <c r="R41" s="34"/>
    </row>
    <row r="42" spans="1:18" x14ac:dyDescent="0.2">
      <c r="G42" s="29" t="str">
        <f t="shared" si="5"/>
        <v/>
      </c>
      <c r="L42" s="31" t="str">
        <f t="shared" si="6"/>
        <v/>
      </c>
      <c r="R42" s="34"/>
    </row>
    <row r="43" spans="1:18" x14ac:dyDescent="0.2">
      <c r="G43" s="29" t="str">
        <f t="shared" si="5"/>
        <v/>
      </c>
      <c r="L43" s="31" t="str">
        <f t="shared" si="6"/>
        <v/>
      </c>
      <c r="R43" s="34"/>
    </row>
    <row r="44" spans="1:18" x14ac:dyDescent="0.2">
      <c r="G44" s="29" t="str">
        <f t="shared" si="5"/>
        <v/>
      </c>
      <c r="L44" s="31" t="str">
        <f t="shared" si="6"/>
        <v/>
      </c>
      <c r="R44" s="34"/>
    </row>
    <row r="45" spans="1:18" x14ac:dyDescent="0.2">
      <c r="G45" s="29" t="str">
        <f t="shared" si="5"/>
        <v/>
      </c>
      <c r="L45" s="31" t="str">
        <f t="shared" si="6"/>
        <v/>
      </c>
      <c r="R45" s="34"/>
    </row>
    <row r="46" spans="1:18" x14ac:dyDescent="0.2">
      <c r="G46" s="29" t="str">
        <f t="shared" si="5"/>
        <v/>
      </c>
      <c r="L46" s="31" t="str">
        <f t="shared" si="6"/>
        <v/>
      </c>
      <c r="R46" s="34"/>
    </row>
    <row r="47" spans="1:18" x14ac:dyDescent="0.2">
      <c r="G47" s="29" t="str">
        <f t="shared" si="5"/>
        <v/>
      </c>
      <c r="L47" s="31" t="str">
        <f t="shared" si="6"/>
        <v/>
      </c>
      <c r="R47" s="34"/>
    </row>
    <row r="48" spans="1:18" x14ac:dyDescent="0.2">
      <c r="G48" s="29" t="str">
        <f t="shared" si="5"/>
        <v/>
      </c>
      <c r="L48" s="31" t="str">
        <f t="shared" si="6"/>
        <v/>
      </c>
      <c r="R48" s="34"/>
    </row>
    <row r="49" spans="7:12" x14ac:dyDescent="0.2">
      <c r="G49" s="29" t="str">
        <f t="shared" si="5"/>
        <v/>
      </c>
      <c r="L49" s="31" t="str">
        <f t="shared" si="6"/>
        <v/>
      </c>
    </row>
    <row r="50" spans="7:12" x14ac:dyDescent="0.2">
      <c r="G50" s="29" t="str">
        <f t="shared" si="5"/>
        <v/>
      </c>
      <c r="L50" s="31" t="str">
        <f t="shared" si="6"/>
        <v/>
      </c>
    </row>
    <row r="51" spans="7:12" x14ac:dyDescent="0.2">
      <c r="G51" s="29" t="str">
        <f t="shared" si="5"/>
        <v/>
      </c>
    </row>
  </sheetData>
  <mergeCells count="12">
    <mergeCell ref="R3:R48"/>
    <mergeCell ref="F4:G4"/>
    <mergeCell ref="K4:L4"/>
    <mergeCell ref="A39:B39"/>
    <mergeCell ref="C1:Q1"/>
    <mergeCell ref="C2:M2"/>
    <mergeCell ref="P2:Q2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RATIO DW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2026-08-18T10:00:51Z</dcterms:modified>
</cp:coreProperties>
</file>